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885" windowWidth="14805" windowHeight="6765" tabRatio="511"/>
  </bookViews>
  <sheets>
    <sheet name="ЧЕРЕП-Ц" sheetId="2" r:id="rId1"/>
    <sheet name="ВЫКСА" sheetId="1" r:id="rId2"/>
    <sheet name="Трубы новое" sheetId="16" r:id="rId3"/>
    <sheet name="10 и 15 ХСНД" sheetId="17" r:id="rId4"/>
    <sheet name="ОБЩАЯ" sheetId="3" state="hidden" r:id="rId5"/>
    <sheet name="Лист1" sheetId="13" state="hidden" r:id="rId6"/>
  </sheets>
  <definedNames>
    <definedName name="_xlnm._FilterDatabase" localSheetId="3" hidden="1">'10 и 15 ХСНД'!$A$1:$O$15</definedName>
    <definedName name="_xlnm._FilterDatabase" localSheetId="1" hidden="1">ВЫКСА!$A$1:$K$83</definedName>
    <definedName name="_xlnm._FilterDatabase" localSheetId="4" hidden="1">ОБЩАЯ!$A$1:$N$217</definedName>
    <definedName name="_xlnm._FilterDatabase" localSheetId="2" hidden="1">'Трубы новое'!$C$1:$K$141</definedName>
    <definedName name="_xlnm._FilterDatabase" localSheetId="0" hidden="1">'ЧЕРЕП-Ц'!$A$1:$H$76</definedName>
  </definedNames>
  <calcPr calcId="145621"/>
</workbook>
</file>

<file path=xl/calcChain.xml><?xml version="1.0" encoding="utf-8"?>
<calcChain xmlns="http://schemas.openxmlformats.org/spreadsheetml/2006/main">
  <c r="F83" i="2" l="1"/>
  <c r="H6" i="1"/>
  <c r="E88" i="16" l="1"/>
  <c r="G141" i="16" l="1"/>
  <c r="H82" i="1" l="1"/>
  <c r="H55" i="1"/>
  <c r="K15" i="17" l="1"/>
  <c r="H7" i="1" l="1"/>
  <c r="H72" i="1"/>
  <c r="H56" i="1"/>
  <c r="H73" i="1"/>
  <c r="H74" i="1"/>
  <c r="H83" i="1"/>
  <c r="H12" i="1"/>
  <c r="H8" i="1"/>
  <c r="H75" i="1"/>
  <c r="H76" i="1"/>
  <c r="H77" i="1"/>
  <c r="H78" i="1"/>
  <c r="H79" i="1"/>
  <c r="H80" i="1"/>
  <c r="H81" i="1"/>
  <c r="H2" i="1"/>
  <c r="H3" i="1"/>
  <c r="H4" i="1"/>
  <c r="H5" i="1"/>
  <c r="H9" i="1"/>
  <c r="H10" i="1"/>
  <c r="H11" i="1"/>
  <c r="H19" i="1"/>
  <c r="H20" i="1"/>
  <c r="H21" i="1"/>
  <c r="H31" i="1"/>
  <c r="H47" i="1"/>
  <c r="H50" i="1"/>
  <c r="H51" i="1"/>
  <c r="H52" i="1"/>
  <c r="H53" i="1"/>
  <c r="H14" i="1"/>
  <c r="H15" i="1"/>
  <c r="H16" i="1"/>
  <c r="H17" i="1"/>
  <c r="H18" i="1"/>
  <c r="H22" i="1"/>
  <c r="H23" i="1"/>
  <c r="H24" i="1"/>
  <c r="H25" i="1"/>
  <c r="H26" i="1"/>
  <c r="H27" i="1"/>
  <c r="H28" i="1"/>
  <c r="H29" i="1"/>
  <c r="H30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8" i="1"/>
  <c r="H49" i="1"/>
  <c r="H54" i="1"/>
  <c r="H57" i="1"/>
  <c r="H58" i="1"/>
  <c r="H59" i="1"/>
  <c r="H61" i="1"/>
  <c r="H62" i="1"/>
  <c r="H63" i="1"/>
  <c r="H64" i="1"/>
  <c r="H65" i="1"/>
  <c r="H66" i="1"/>
  <c r="H67" i="1"/>
  <c r="H68" i="1"/>
  <c r="H69" i="1"/>
  <c r="H70" i="1"/>
  <c r="H71" i="1"/>
  <c r="H13" i="1"/>
  <c r="H84" i="1" l="1"/>
  <c r="I3" i="17" l="1"/>
  <c r="I14" i="17" l="1"/>
  <c r="K14" i="17"/>
  <c r="I13" i="17"/>
  <c r="K13" i="17"/>
  <c r="K12" i="17"/>
  <c r="I12" i="17"/>
  <c r="K11" i="17"/>
  <c r="K10" i="17"/>
  <c r="I11" i="17"/>
  <c r="I10" i="17"/>
  <c r="K9" i="17"/>
  <c r="I9" i="17"/>
  <c r="K8" i="17"/>
  <c r="I8" i="17"/>
  <c r="I7" i="17" l="1"/>
  <c r="I6" i="17"/>
  <c r="I5" i="17"/>
  <c r="I4" i="17"/>
  <c r="I2" i="17"/>
  <c r="E3" i="16" l="1"/>
  <c r="E9" i="16"/>
  <c r="E7" i="16"/>
  <c r="E6" i="16"/>
  <c r="E8" i="16"/>
  <c r="E18" i="16"/>
  <c r="E14" i="16"/>
  <c r="E17" i="16"/>
  <c r="F15" i="16"/>
  <c r="F20" i="16"/>
  <c r="F19" i="16"/>
  <c r="E5" i="16"/>
  <c r="F29" i="16"/>
  <c r="E27" i="16"/>
  <c r="E26" i="16"/>
  <c r="E25" i="16"/>
  <c r="E2" i="16"/>
  <c r="G4" i="16"/>
  <c r="G140" i="16"/>
  <c r="E36" i="16"/>
  <c r="E33" i="16"/>
  <c r="E32" i="16"/>
  <c r="E24" i="16"/>
  <c r="E35" i="16"/>
  <c r="F35" i="16" s="1"/>
  <c r="E43" i="16"/>
  <c r="F48" i="16"/>
  <c r="E23" i="16"/>
  <c r="F34" i="16"/>
  <c r="F42" i="16"/>
  <c r="E49" i="16"/>
  <c r="F47" i="16"/>
  <c r="E44" i="16"/>
  <c r="E31" i="16"/>
  <c r="F65" i="16"/>
  <c r="E46" i="16"/>
  <c r="F46" i="16" s="1"/>
  <c r="E70" i="16"/>
  <c r="E53" i="16"/>
  <c r="E63" i="16"/>
  <c r="F57" i="16"/>
  <c r="E62" i="16"/>
  <c r="E69" i="16"/>
  <c r="F45" i="16"/>
  <c r="E61" i="16"/>
  <c r="E59" i="16"/>
  <c r="F64" i="16"/>
  <c r="F56" i="16"/>
  <c r="E68" i="16"/>
  <c r="F55" i="16"/>
  <c r="E67" i="16"/>
  <c r="F74" i="16"/>
  <c r="F73" i="16"/>
  <c r="F54" i="16"/>
  <c r="E81" i="16"/>
  <c r="E60" i="16"/>
  <c r="E76" i="16"/>
  <c r="F72" i="16"/>
  <c r="F71" i="16"/>
  <c r="E106" i="16"/>
  <c r="E84" i="16"/>
  <c r="F97" i="16"/>
  <c r="F96" i="16"/>
  <c r="E110" i="16"/>
  <c r="E83" i="16"/>
  <c r="E87" i="16"/>
  <c r="E105" i="16"/>
  <c r="F82" i="16"/>
  <c r="E109" i="16"/>
  <c r="E104" i="16"/>
  <c r="F95" i="16"/>
  <c r="E93" i="16"/>
  <c r="F94" i="16"/>
  <c r="E103" i="16"/>
  <c r="E102" i="16"/>
  <c r="E101" i="16"/>
  <c r="E113" i="16"/>
  <c r="E90" i="16"/>
  <c r="E112" i="16"/>
  <c r="G139" i="16"/>
  <c r="E118" i="16"/>
  <c r="F124" i="16"/>
  <c r="E136" i="16"/>
  <c r="F115" i="16"/>
  <c r="E111" i="16"/>
  <c r="F114" i="16"/>
  <c r="E100" i="16"/>
  <c r="E128" i="16"/>
  <c r="E127" i="16"/>
  <c r="E132" i="16"/>
  <c r="F132" i="16" s="1"/>
  <c r="F123" i="16"/>
  <c r="E122" i="16"/>
  <c r="F131" i="16"/>
  <c r="E126" i="16"/>
  <c r="E129" i="16"/>
  <c r="E130" i="16"/>
  <c r="E125" i="16"/>
  <c r="G137" i="16"/>
  <c r="F83" i="16" l="1"/>
  <c r="F3" i="3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" i="3"/>
</calcChain>
</file>

<file path=xl/sharedStrings.xml><?xml version="1.0" encoding="utf-8"?>
<sst xmlns="http://schemas.openxmlformats.org/spreadsheetml/2006/main" count="924" uniqueCount="131">
  <si>
    <t xml:space="preserve">Марка </t>
  </si>
  <si>
    <t>Толщина</t>
  </si>
  <si>
    <t>Ширина</t>
  </si>
  <si>
    <t>Длина</t>
  </si>
  <si>
    <t>Остаток, тн</t>
  </si>
  <si>
    <t>Кто поставил и какого числа в резерв</t>
  </si>
  <si>
    <t>К60</t>
  </si>
  <si>
    <t>ТУ</t>
  </si>
  <si>
    <t>Стандарт полностью</t>
  </si>
  <si>
    <t>Где находится</t>
  </si>
  <si>
    <t>Резерв, тн</t>
  </si>
  <si>
    <t>Свободный запас, тн</t>
  </si>
  <si>
    <t>Спецификация</t>
  </si>
  <si>
    <t>Цена с НДС, руб/тн</t>
  </si>
  <si>
    <t>ТУ или ГОСТ</t>
  </si>
  <si>
    <t>База</t>
  </si>
  <si>
    <t>К56</t>
  </si>
  <si>
    <t>10ХСНД-14</t>
  </si>
  <si>
    <t>ГОСТ 19281-89</t>
  </si>
  <si>
    <t>ГОСТ</t>
  </si>
  <si>
    <t xml:space="preserve"> ГОСТ </t>
  </si>
  <si>
    <t>Саратов</t>
  </si>
  <si>
    <t xml:space="preserve">09Г2С-14 </t>
  </si>
  <si>
    <t>Краснодонцев</t>
  </si>
  <si>
    <t>Оплата</t>
  </si>
  <si>
    <t>S355J2</t>
  </si>
  <si>
    <t>09Г2С</t>
  </si>
  <si>
    <t>Кол-во, шт</t>
  </si>
  <si>
    <t>ЛПК</t>
  </si>
  <si>
    <t>08ГБФ-У</t>
  </si>
  <si>
    <t>X70</t>
  </si>
  <si>
    <t>МКС</t>
  </si>
  <si>
    <t>S355J2H</t>
  </si>
  <si>
    <t>09Г2С (S355)</t>
  </si>
  <si>
    <t>09Г2С (K56)</t>
  </si>
  <si>
    <t>09Г2С (K52)</t>
  </si>
  <si>
    <t>09Г2С (K60)</t>
  </si>
  <si>
    <t>С345</t>
  </si>
  <si>
    <t>17Г1С-У</t>
  </si>
  <si>
    <t>Вес одого листа</t>
  </si>
  <si>
    <t xml:space="preserve">Марка стали (сертификат)  </t>
  </si>
  <si>
    <t xml:space="preserve">Марка Стали (сертификат) </t>
  </si>
  <si>
    <t>База агрохолдинг</t>
  </si>
  <si>
    <t xml:space="preserve">S700MC </t>
  </si>
  <si>
    <t>база</t>
  </si>
  <si>
    <t>Кол-во шт</t>
  </si>
  <si>
    <t>СТ3</t>
  </si>
  <si>
    <t>Толщина стенки</t>
  </si>
  <si>
    <t>Размеры</t>
  </si>
  <si>
    <t>кривой/ цена исключение</t>
  </si>
  <si>
    <t>Качество листа/ мин. Допкустимая шира после порезки (МКС)</t>
  </si>
  <si>
    <t>200х120</t>
  </si>
  <si>
    <t>250х250</t>
  </si>
  <si>
    <t>300х300</t>
  </si>
  <si>
    <t>вес 1 трубы, тн</t>
  </si>
  <si>
    <t>Резерв</t>
  </si>
  <si>
    <t>160х160</t>
  </si>
  <si>
    <t>180х140</t>
  </si>
  <si>
    <t>180х180</t>
  </si>
  <si>
    <t>200х160</t>
  </si>
  <si>
    <t>200х200</t>
  </si>
  <si>
    <t>240х120</t>
  </si>
  <si>
    <t>240х160</t>
  </si>
  <si>
    <t>250х150</t>
  </si>
  <si>
    <t>300х100</t>
  </si>
  <si>
    <t>300х200</t>
  </si>
  <si>
    <t>100х100</t>
  </si>
  <si>
    <t>80х80</t>
  </si>
  <si>
    <t xml:space="preserve"> база череповец</t>
  </si>
  <si>
    <t>10Г2ФБЮ</t>
  </si>
  <si>
    <t>SAWL485FD</t>
  </si>
  <si>
    <t>база Череповец</t>
  </si>
  <si>
    <t>Мытищи</t>
  </si>
  <si>
    <t>15хснд-12</t>
  </si>
  <si>
    <t>10хснд-12</t>
  </si>
  <si>
    <t>15хснда-2</t>
  </si>
  <si>
    <t>Резерв, вес т</t>
  </si>
  <si>
    <t>09г2с</t>
  </si>
  <si>
    <t>к60</t>
  </si>
  <si>
    <t>Цена, руб</t>
  </si>
  <si>
    <t>56000 (не менять)</t>
  </si>
  <si>
    <t xml:space="preserve">кривой  </t>
  </si>
  <si>
    <t>кривой</t>
  </si>
  <si>
    <t>22ГЮ</t>
  </si>
  <si>
    <t>13ХФА</t>
  </si>
  <si>
    <t>К54</t>
  </si>
  <si>
    <t>8 (чечевица)</t>
  </si>
  <si>
    <t>РУЗХИММАШ</t>
  </si>
  <si>
    <t>к56</t>
  </si>
  <si>
    <t>09г2С</t>
  </si>
  <si>
    <t>6000(рез 12000)</t>
  </si>
  <si>
    <t>10хснд-3</t>
  </si>
  <si>
    <t>15хснд-3</t>
  </si>
  <si>
    <r>
      <rPr>
        <u/>
        <sz val="12"/>
        <rFont val="Times New Roman"/>
        <family val="1"/>
        <charset val="204"/>
      </rPr>
      <t>ГОСТ</t>
    </r>
    <r>
      <rPr>
        <sz val="12"/>
        <rFont val="Times New Roman"/>
        <family val="1"/>
        <charset val="204"/>
      </rPr>
      <t xml:space="preserve"> </t>
    </r>
  </si>
  <si>
    <t>6713-91</t>
  </si>
  <si>
    <t>19281-89</t>
  </si>
  <si>
    <t>ТУ 14-1-5120-92</t>
  </si>
  <si>
    <t>База АХ</t>
  </si>
  <si>
    <t>Марка (аналог)</t>
  </si>
  <si>
    <t>20К</t>
  </si>
  <si>
    <t>С-Петербург(ЧЗМК)</t>
  </si>
  <si>
    <t>С-Петербург (Завод 50)</t>
  </si>
  <si>
    <t>19282-73</t>
  </si>
  <si>
    <t>Северсталь АХ</t>
  </si>
  <si>
    <t>16 (18)</t>
  </si>
  <si>
    <t>Череповец (Завод 50)</t>
  </si>
  <si>
    <t>5,5 (5,7)</t>
  </si>
  <si>
    <t>рулон</t>
  </si>
  <si>
    <t>2180-2170</t>
  </si>
  <si>
    <t>Е</t>
  </si>
  <si>
    <t>К55</t>
  </si>
  <si>
    <t>Ст2пс</t>
  </si>
  <si>
    <t>P235GH</t>
  </si>
  <si>
    <t>05ХГБ</t>
  </si>
  <si>
    <t>J55</t>
  </si>
  <si>
    <t>P265GH</t>
  </si>
  <si>
    <t>20</t>
  </si>
  <si>
    <t>Северсталь СР</t>
  </si>
  <si>
    <t>30ХГСА</t>
  </si>
  <si>
    <t>К48</t>
  </si>
  <si>
    <t>Волгоград</t>
  </si>
  <si>
    <t>База СР</t>
  </si>
  <si>
    <t>(11700)5650</t>
  </si>
  <si>
    <t>Цена с НДС</t>
  </si>
  <si>
    <t>41500 руб.</t>
  </si>
  <si>
    <t>41200 руб.</t>
  </si>
  <si>
    <t>42400 руб.</t>
  </si>
  <si>
    <t>43500 руб.</t>
  </si>
  <si>
    <t>42000 руб.</t>
  </si>
  <si>
    <t>78000 руб.</t>
  </si>
  <si>
    <t>Цена с НДС,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</si>
</sst>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00"/>
    <numFmt numFmtId="165" formatCode="0.000"/>
    <numFmt numFmtId="166" formatCode="#,##0.00&quot;р.&quot;"/>
    <numFmt numFmtId="167" formatCode="0.0"/>
    <numFmt numFmtId="168" formatCode="_-* #,##0\ _₽_-;\-* #,##0\ _₽_-;_-* &quot;-&quot;??\ _₽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rgb="FF000000"/>
      <name val="Times"/>
      <family val="1"/>
    </font>
    <font>
      <sz val="14"/>
      <color theme="1"/>
      <name val="Times"/>
      <family val="1"/>
    </font>
    <font>
      <sz val="12"/>
      <color theme="1"/>
      <name val="Times"/>
      <family val="1"/>
    </font>
    <font>
      <u/>
      <sz val="12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2">
    <xf numFmtId="0" fontId="0" fillId="0" borderId="0"/>
    <xf numFmtId="0" fontId="5" fillId="0" borderId="0"/>
    <xf numFmtId="0" fontId="8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4" borderId="2" applyNumberFormat="0" applyFont="0" applyAlignment="0" applyProtection="0"/>
    <xf numFmtId="43" fontId="13" fillId="0" borderId="0" applyFont="0" applyFill="0" applyBorder="0" applyAlignment="0" applyProtection="0"/>
    <xf numFmtId="0" fontId="1" fillId="0" borderId="0"/>
  </cellStyleXfs>
  <cellXfs count="249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65" fontId="7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/>
    </xf>
    <xf numFmtId="165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horizontal="center" vertical="top" wrapText="1"/>
    </xf>
    <xf numFmtId="0" fontId="9" fillId="0" borderId="1" xfId="20" applyFont="1" applyFill="1" applyBorder="1" applyAlignment="1">
      <alignment horizontal="center" vertical="top" wrapText="1"/>
    </xf>
    <xf numFmtId="4" fontId="9" fillId="0" borderId="1" xfId="20" applyNumberFormat="1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>
      <alignment horizontal="center" wrapText="1"/>
    </xf>
    <xf numFmtId="165" fontId="10" fillId="0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9" fillId="17" borderId="1" xfId="0" applyFont="1" applyFill="1" applyBorder="1" applyAlignment="1">
      <alignment horizontal="center" vertical="center" wrapText="1"/>
    </xf>
    <xf numFmtId="2" fontId="9" fillId="17" borderId="1" xfId="0" applyNumberFormat="1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wrapText="1"/>
    </xf>
    <xf numFmtId="2" fontId="9" fillId="3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top"/>
    </xf>
    <xf numFmtId="165" fontId="10" fillId="0" borderId="1" xfId="0" applyNumberFormat="1" applyFont="1" applyFill="1" applyBorder="1" applyAlignment="1">
      <alignment horizontal="center" vertical="top"/>
    </xf>
    <xf numFmtId="0" fontId="9" fillId="3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167" fontId="10" fillId="0" borderId="1" xfId="20" applyNumberFormat="1" applyFont="1" applyFill="1" applyBorder="1" applyAlignment="1">
      <alignment horizontal="center" vertical="top" wrapText="1"/>
    </xf>
    <xf numFmtId="167" fontId="10" fillId="0" borderId="1" xfId="0" applyNumberFormat="1" applyFont="1" applyFill="1" applyBorder="1" applyAlignment="1">
      <alignment horizontal="center" vertical="top" wrapText="1"/>
    </xf>
    <xf numFmtId="167" fontId="10" fillId="0" borderId="1" xfId="0" applyNumberFormat="1" applyFont="1" applyFill="1" applyBorder="1" applyAlignment="1">
      <alignment horizontal="center" wrapText="1"/>
    </xf>
    <xf numFmtId="167" fontId="9" fillId="0" borderId="1" xfId="20" applyNumberFormat="1" applyFont="1" applyFill="1" applyBorder="1" applyAlignment="1">
      <alignment horizontal="center" vertical="top" wrapText="1"/>
    </xf>
    <xf numFmtId="167" fontId="10" fillId="0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wrapText="1"/>
    </xf>
    <xf numFmtId="167" fontId="9" fillId="0" borderId="1" xfId="0" applyNumberFormat="1" applyFont="1" applyBorder="1" applyAlignment="1">
      <alignment horizontal="center" wrapText="1"/>
    </xf>
    <xf numFmtId="167" fontId="10" fillId="0" borderId="1" xfId="0" applyNumberFormat="1" applyFont="1" applyBorder="1" applyAlignment="1">
      <alignment horizontal="center" wrapText="1"/>
    </xf>
    <xf numFmtId="167" fontId="10" fillId="0" borderId="1" xfId="0" applyNumberFormat="1" applyFont="1" applyBorder="1" applyAlignment="1">
      <alignment horizontal="center"/>
    </xf>
    <xf numFmtId="167" fontId="10" fillId="0" borderId="1" xfId="0" applyNumberFormat="1" applyFont="1" applyFill="1" applyBorder="1" applyAlignment="1">
      <alignment horizontal="center"/>
    </xf>
    <xf numFmtId="167" fontId="9" fillId="3" borderId="1" xfId="0" applyNumberFormat="1" applyFont="1" applyFill="1" applyBorder="1" applyAlignment="1">
      <alignment horizontal="center" wrapText="1"/>
    </xf>
    <xf numFmtId="167" fontId="10" fillId="0" borderId="0" xfId="0" applyNumberFormat="1" applyFont="1" applyFill="1" applyAlignment="1">
      <alignment horizontal="center" wrapText="1"/>
    </xf>
    <xf numFmtId="1" fontId="10" fillId="0" borderId="1" xfId="0" applyNumberFormat="1" applyFont="1" applyBorder="1" applyAlignment="1">
      <alignment horizontal="center" wrapText="1"/>
    </xf>
    <xf numFmtId="1" fontId="10" fillId="0" borderId="1" xfId="0" applyNumberFormat="1" applyFont="1" applyFill="1" applyBorder="1" applyAlignment="1">
      <alignment horizontal="center" wrapText="1"/>
    </xf>
    <xf numFmtId="0" fontId="10" fillId="18" borderId="1" xfId="0" applyFont="1" applyFill="1" applyBorder="1" applyAlignment="1">
      <alignment horizontal="center"/>
    </xf>
    <xf numFmtId="0" fontId="10" fillId="18" borderId="1" xfId="0" applyFont="1" applyFill="1" applyBorder="1" applyAlignment="1">
      <alignment horizontal="center" wrapText="1"/>
    </xf>
    <xf numFmtId="167" fontId="10" fillId="18" borderId="1" xfId="0" applyNumberFormat="1" applyFont="1" applyFill="1" applyBorder="1" applyAlignment="1">
      <alignment horizontal="center"/>
    </xf>
    <xf numFmtId="2" fontId="10" fillId="18" borderId="1" xfId="0" applyNumberFormat="1" applyFont="1" applyFill="1" applyBorder="1" applyAlignment="1">
      <alignment horizontal="center"/>
    </xf>
    <xf numFmtId="167" fontId="10" fillId="18" borderId="1" xfId="0" applyNumberFormat="1" applyFont="1" applyFill="1" applyBorder="1" applyAlignment="1">
      <alignment horizontal="center" wrapText="1"/>
    </xf>
    <xf numFmtId="165" fontId="10" fillId="18" borderId="1" xfId="0" applyNumberFormat="1" applyFont="1" applyFill="1" applyBorder="1" applyAlignment="1">
      <alignment horizontal="center" wrapText="1"/>
    </xf>
    <xf numFmtId="165" fontId="10" fillId="0" borderId="1" xfId="0" applyNumberFormat="1" applyFont="1" applyBorder="1" applyAlignment="1">
      <alignment horizontal="center" wrapText="1"/>
    </xf>
    <xf numFmtId="0" fontId="10" fillId="17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10" fillId="18" borderId="1" xfId="0" applyFont="1" applyFill="1" applyBorder="1" applyAlignment="1">
      <alignment horizontal="left" wrapText="1"/>
    </xf>
    <xf numFmtId="0" fontId="10" fillId="0" borderId="0" xfId="0" applyFont="1" applyAlignment="1">
      <alignment horizontal="left" wrapText="1"/>
    </xf>
    <xf numFmtId="2" fontId="10" fillId="0" borderId="1" xfId="0" applyNumberFormat="1" applyFont="1" applyFill="1" applyBorder="1" applyAlignment="1">
      <alignment horizontal="center"/>
    </xf>
    <xf numFmtId="43" fontId="10" fillId="0" borderId="0" xfId="30" applyFont="1" applyAlignment="1">
      <alignment horizontal="center"/>
    </xf>
    <xf numFmtId="0" fontId="9" fillId="0" borderId="1" xfId="2" applyFont="1" applyFill="1" applyBorder="1" applyAlignment="1">
      <alignment horizontal="center" vertical="top"/>
    </xf>
    <xf numFmtId="2" fontId="10" fillId="0" borderId="1" xfId="0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/>
    </xf>
    <xf numFmtId="3" fontId="9" fillId="0" borderId="1" xfId="2" applyNumberFormat="1" applyFont="1" applyFill="1" applyBorder="1" applyAlignment="1">
      <alignment horizontal="center" vertical="top"/>
    </xf>
    <xf numFmtId="2" fontId="9" fillId="0" borderId="1" xfId="2" applyNumberFormat="1" applyFont="1" applyFill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/>
    </xf>
    <xf numFmtId="2" fontId="10" fillId="3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 vertical="center"/>
    </xf>
    <xf numFmtId="0" fontId="10" fillId="17" borderId="1" xfId="0" applyFont="1" applyFill="1" applyBorder="1" applyAlignment="1">
      <alignment horizontal="center" wrapText="1"/>
    </xf>
    <xf numFmtId="43" fontId="14" fillId="0" borderId="1" xfId="30" applyFont="1" applyBorder="1" applyAlignment="1">
      <alignment horizontal="center" vertical="center"/>
    </xf>
    <xf numFmtId="43" fontId="14" fillId="0" borderId="1" xfId="30" applyFont="1" applyBorder="1" applyAlignment="1">
      <alignment horizontal="center"/>
    </xf>
    <xf numFmtId="43" fontId="14" fillId="0" borderId="1" xfId="30" applyFont="1" applyBorder="1" applyAlignment="1">
      <alignment horizontal="center" vertical="center" wrapText="1"/>
    </xf>
    <xf numFmtId="43" fontId="14" fillId="0" borderId="0" xfId="30" applyFont="1" applyBorder="1" applyAlignment="1">
      <alignment horizontal="center"/>
    </xf>
    <xf numFmtId="43" fontId="14" fillId="0" borderId="0" xfId="30" applyFont="1" applyAlignment="1">
      <alignment horizontal="center"/>
    </xf>
    <xf numFmtId="168" fontId="14" fillId="0" borderId="1" xfId="30" applyNumberFormat="1" applyFont="1" applyBorder="1" applyAlignment="1">
      <alignment horizontal="center"/>
    </xf>
    <xf numFmtId="43" fontId="14" fillId="3" borderId="1" xfId="30" applyFont="1" applyFill="1" applyBorder="1" applyAlignment="1">
      <alignment horizontal="center"/>
    </xf>
    <xf numFmtId="2" fontId="14" fillId="0" borderId="1" xfId="3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/>
    </xf>
    <xf numFmtId="2" fontId="15" fillId="0" borderId="1" xfId="2" applyNumberFormat="1" applyFont="1" applyBorder="1" applyAlignment="1">
      <alignment horizontal="center" vertical="top"/>
    </xf>
    <xf numFmtId="168" fontId="14" fillId="0" borderId="1" xfId="30" applyNumberFormat="1" applyFont="1" applyFill="1" applyBorder="1" applyAlignment="1">
      <alignment horizontal="center"/>
    </xf>
    <xf numFmtId="2" fontId="14" fillId="0" borderId="1" xfId="30" applyNumberFormat="1" applyFont="1" applyFill="1" applyBorder="1" applyAlignment="1">
      <alignment horizontal="center"/>
    </xf>
    <xf numFmtId="168" fontId="19" fillId="0" borderId="1" xfId="30" applyNumberFormat="1" applyFont="1" applyBorder="1" applyAlignment="1">
      <alignment horizontal="center"/>
    </xf>
    <xf numFmtId="43" fontId="19" fillId="0" borderId="1" xfId="30" applyFont="1" applyBorder="1" applyAlignment="1">
      <alignment horizontal="center"/>
    </xf>
    <xf numFmtId="43" fontId="20" fillId="0" borderId="1" xfId="30" applyFont="1" applyBorder="1" applyAlignment="1">
      <alignment horizontal="center"/>
    </xf>
    <xf numFmtId="2" fontId="18" fillId="19" borderId="1" xfId="0" applyNumberFormat="1" applyFont="1" applyFill="1" applyBorder="1" applyAlignment="1">
      <alignment horizontal="center" vertical="center"/>
    </xf>
    <xf numFmtId="2" fontId="15" fillId="0" borderId="1" xfId="30" applyNumberFormat="1" applyFont="1" applyBorder="1" applyAlignment="1">
      <alignment horizontal="center" vertical="center"/>
    </xf>
    <xf numFmtId="2" fontId="14" fillId="3" borderId="1" xfId="30" applyNumberFormat="1" applyFont="1" applyFill="1" applyBorder="1" applyAlignment="1">
      <alignment horizontal="center"/>
    </xf>
    <xf numFmtId="2" fontId="16" fillId="3" borderId="1" xfId="0" applyNumberFormat="1" applyFont="1" applyFill="1" applyBorder="1" applyAlignment="1">
      <alignment horizontal="center" vertical="center" wrapText="1"/>
    </xf>
    <xf numFmtId="43" fontId="14" fillId="3" borderId="0" xfId="30" applyFont="1" applyFill="1" applyAlignment="1">
      <alignment horizontal="center"/>
    </xf>
    <xf numFmtId="2" fontId="15" fillId="3" borderId="1" xfId="2" applyNumberFormat="1" applyFont="1" applyFill="1" applyBorder="1" applyAlignment="1">
      <alignment horizontal="center" vertical="top"/>
    </xf>
    <xf numFmtId="2" fontId="20" fillId="0" borderId="1" xfId="30" applyNumberFormat="1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/>
    </xf>
    <xf numFmtId="0" fontId="10" fillId="17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top"/>
    </xf>
    <xf numFmtId="2" fontId="10" fillId="3" borderId="1" xfId="0" applyNumberFormat="1" applyFont="1" applyFill="1" applyBorder="1" applyAlignment="1">
      <alignment horizontal="center" vertical="top"/>
    </xf>
    <xf numFmtId="164" fontId="10" fillId="3" borderId="1" xfId="0" applyNumberFormat="1" applyFont="1" applyFill="1" applyBorder="1" applyAlignment="1">
      <alignment horizontal="center" vertical="top"/>
    </xf>
    <xf numFmtId="164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10" fillId="3" borderId="0" xfId="0" applyFont="1" applyFill="1" applyAlignment="1">
      <alignment horizontal="center"/>
    </xf>
    <xf numFmtId="165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top"/>
    </xf>
    <xf numFmtId="2" fontId="9" fillId="3" borderId="1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center"/>
    </xf>
    <xf numFmtId="0" fontId="10" fillId="17" borderId="1" xfId="0" applyFont="1" applyFill="1" applyBorder="1" applyAlignment="1">
      <alignment horizontal="center" vertical="center"/>
    </xf>
    <xf numFmtId="165" fontId="9" fillId="17" borderId="1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17" borderId="0" xfId="0" applyFill="1"/>
    <xf numFmtId="0" fontId="0" fillId="3" borderId="1" xfId="0" applyFill="1" applyBorder="1"/>
    <xf numFmtId="0" fontId="10" fillId="0" borderId="4" xfId="0" applyFont="1" applyFill="1" applyBorder="1" applyAlignment="1">
      <alignment horizontal="center"/>
    </xf>
    <xf numFmtId="165" fontId="10" fillId="3" borderId="1" xfId="0" applyNumberFormat="1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top"/>
    </xf>
    <xf numFmtId="164" fontId="9" fillId="3" borderId="1" xfId="2" applyNumberFormat="1" applyFont="1" applyFill="1" applyBorder="1" applyAlignment="1">
      <alignment horizontal="center" vertical="top"/>
    </xf>
    <xf numFmtId="43" fontId="10" fillId="0" borderId="1" xfId="30" applyFont="1" applyBorder="1" applyAlignment="1">
      <alignment horizontal="center"/>
    </xf>
    <xf numFmtId="168" fontId="10" fillId="0" borderId="1" xfId="30" applyNumberFormat="1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65" fontId="10" fillId="0" borderId="5" xfId="0" applyNumberFormat="1" applyFont="1" applyFill="1" applyBorder="1" applyAlignment="1">
      <alignment horizontal="center" vertical="center"/>
    </xf>
    <xf numFmtId="0" fontId="9" fillId="0" borderId="1" xfId="2" applyNumberFormat="1" applyFont="1" applyBorder="1" applyAlignment="1">
      <alignment horizontal="center" vertical="top"/>
    </xf>
    <xf numFmtId="0" fontId="9" fillId="0" borderId="1" xfId="2" applyFont="1" applyBorder="1" applyAlignment="1">
      <alignment horizontal="center" vertical="top"/>
    </xf>
    <xf numFmtId="164" fontId="9" fillId="0" borderId="1" xfId="2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4" fontId="10" fillId="0" borderId="1" xfId="0" applyNumberFormat="1" applyFont="1" applyBorder="1" applyAlignment="1">
      <alignment horizontal="center" vertical="top"/>
    </xf>
    <xf numFmtId="3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164" fontId="9" fillId="0" borderId="1" xfId="0" applyNumberFormat="1" applyFont="1" applyBorder="1" applyAlignment="1">
      <alignment horizontal="center" vertical="top"/>
    </xf>
    <xf numFmtId="2" fontId="9" fillId="0" borderId="1" xfId="0" applyNumberFormat="1" applyFont="1" applyBorder="1" applyAlignment="1">
      <alignment horizontal="center" vertical="top"/>
    </xf>
    <xf numFmtId="4" fontId="9" fillId="0" borderId="1" xfId="0" applyNumberFormat="1" applyFont="1" applyBorder="1" applyAlignment="1">
      <alignment horizontal="center" vertical="top"/>
    </xf>
    <xf numFmtId="3" fontId="9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0" fontId="9" fillId="0" borderId="1" xfId="2" applyFont="1" applyBorder="1" applyAlignment="1">
      <alignment vertical="top"/>
    </xf>
    <xf numFmtId="0" fontId="10" fillId="0" borderId="5" xfId="0" applyFont="1" applyBorder="1" applyAlignment="1">
      <alignment vertical="top"/>
    </xf>
    <xf numFmtId="2" fontId="10" fillId="0" borderId="5" xfId="0" applyNumberFormat="1" applyFont="1" applyBorder="1" applyAlignment="1">
      <alignment horizontal="center" vertical="top"/>
    </xf>
    <xf numFmtId="4" fontId="10" fillId="0" borderId="5" xfId="0" applyNumberFormat="1" applyFont="1" applyBorder="1" applyAlignment="1">
      <alignment horizontal="center" vertical="top"/>
    </xf>
    <xf numFmtId="3" fontId="10" fillId="0" borderId="5" xfId="0" applyNumberFormat="1" applyFont="1" applyBorder="1" applyAlignment="1">
      <alignment horizontal="center" vertical="top"/>
    </xf>
    <xf numFmtId="164" fontId="10" fillId="0" borderId="5" xfId="0" applyNumberFormat="1" applyFont="1" applyBorder="1" applyAlignment="1">
      <alignment horizontal="center" vertical="top"/>
    </xf>
    <xf numFmtId="2" fontId="16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43" fontId="19" fillId="0" borderId="0" xfId="30" applyFont="1" applyAlignment="1">
      <alignment horizontal="center"/>
    </xf>
    <xf numFmtId="43" fontId="19" fillId="0" borderId="5" xfId="30" applyFont="1" applyBorder="1" applyAlignment="1">
      <alignment horizontal="center"/>
    </xf>
    <xf numFmtId="43" fontId="20" fillId="0" borderId="0" xfId="30" applyFont="1" applyAlignment="1">
      <alignment horizontal="center"/>
    </xf>
    <xf numFmtId="43" fontId="15" fillId="2" borderId="1" xfId="30" applyFont="1" applyFill="1" applyBorder="1" applyAlignment="1">
      <alignment horizontal="center" vertical="center" wrapText="1"/>
    </xf>
    <xf numFmtId="168" fontId="15" fillId="2" borderId="1" xfId="30" applyNumberFormat="1" applyFont="1" applyFill="1" applyBorder="1" applyAlignment="1">
      <alignment horizontal="center" vertical="center" wrapText="1"/>
    </xf>
    <xf numFmtId="168" fontId="14" fillId="0" borderId="0" xfId="30" applyNumberFormat="1" applyFont="1" applyAlignment="1">
      <alignment horizontal="center"/>
    </xf>
    <xf numFmtId="2" fontId="10" fillId="0" borderId="1" xfId="30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 vertical="center" wrapText="1"/>
    </xf>
    <xf numFmtId="2" fontId="19" fillId="0" borderId="1" xfId="30" applyNumberFormat="1" applyFont="1" applyBorder="1" applyAlignment="1">
      <alignment horizontal="center"/>
    </xf>
    <xf numFmtId="43" fontId="19" fillId="0" borderId="1" xfId="30" applyFont="1" applyFill="1" applyBorder="1" applyAlignment="1">
      <alignment horizontal="center"/>
    </xf>
    <xf numFmtId="2" fontId="18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/>
    </xf>
    <xf numFmtId="168" fontId="19" fillId="0" borderId="1" xfId="30" applyNumberFormat="1" applyFont="1" applyFill="1" applyBorder="1" applyAlignment="1">
      <alignment horizontal="center"/>
    </xf>
    <xf numFmtId="43" fontId="19" fillId="0" borderId="0" xfId="30" applyFont="1" applyFill="1" applyAlignment="1">
      <alignment horizontal="center"/>
    </xf>
    <xf numFmtId="2" fontId="18" fillId="0" borderId="5" xfId="0" applyNumberFormat="1" applyFont="1" applyFill="1" applyBorder="1" applyAlignment="1">
      <alignment horizontal="center" vertical="center"/>
    </xf>
    <xf numFmtId="168" fontId="19" fillId="0" borderId="5" xfId="30" applyNumberFormat="1" applyFont="1" applyFill="1" applyBorder="1" applyAlignment="1">
      <alignment horizontal="center"/>
    </xf>
    <xf numFmtId="43" fontId="19" fillId="0" borderId="5" xfId="30" applyFont="1" applyFill="1" applyBorder="1" applyAlignment="1">
      <alignment horizontal="center"/>
    </xf>
    <xf numFmtId="43" fontId="19" fillId="0" borderId="5" xfId="30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/>
    </xf>
    <xf numFmtId="0" fontId="10" fillId="17" borderId="1" xfId="0" applyNumberFormat="1" applyFont="1" applyFill="1" applyBorder="1" applyAlignment="1">
      <alignment horizontal="center"/>
    </xf>
    <xf numFmtId="0" fontId="10" fillId="17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2" fontId="14" fillId="3" borderId="4" xfId="30" applyNumberFormat="1" applyFont="1" applyFill="1" applyBorder="1" applyAlignment="1">
      <alignment horizontal="center"/>
    </xf>
    <xf numFmtId="2" fontId="18" fillId="0" borderId="5" xfId="0" applyNumberFormat="1" applyFont="1" applyFill="1" applyBorder="1" applyAlignment="1">
      <alignment horizontal="center" vertical="center" wrapText="1"/>
    </xf>
    <xf numFmtId="165" fontId="15" fillId="2" borderId="1" xfId="30" applyNumberFormat="1" applyFont="1" applyFill="1" applyBorder="1" applyAlignment="1">
      <alignment horizontal="center" vertical="center" wrapText="1"/>
    </xf>
    <xf numFmtId="165" fontId="18" fillId="17" borderId="1" xfId="0" applyNumberFormat="1" applyFont="1" applyFill="1" applyBorder="1" applyAlignment="1">
      <alignment horizontal="center" vertical="center"/>
    </xf>
    <xf numFmtId="165" fontId="18" fillId="17" borderId="1" xfId="0" applyNumberFormat="1" applyFont="1" applyFill="1" applyBorder="1" applyAlignment="1">
      <alignment horizontal="center" vertical="center" wrapText="1"/>
    </xf>
    <xf numFmtId="165" fontId="19" fillId="3" borderId="1" xfId="30" applyNumberFormat="1" applyFont="1" applyFill="1" applyBorder="1" applyAlignment="1">
      <alignment horizontal="center"/>
    </xf>
    <xf numFmtId="165" fontId="14" fillId="3" borderId="1" xfId="30" applyNumberFormat="1" applyFont="1" applyFill="1" applyBorder="1" applyAlignment="1">
      <alignment horizontal="center"/>
    </xf>
    <xf numFmtId="165" fontId="10" fillId="17" borderId="1" xfId="30" applyNumberFormat="1" applyFont="1" applyFill="1" applyBorder="1" applyAlignment="1">
      <alignment horizontal="center"/>
    </xf>
    <xf numFmtId="165" fontId="14" fillId="0" borderId="0" xfId="30" applyNumberFormat="1" applyFont="1" applyFill="1" applyAlignment="1">
      <alignment horizontal="center"/>
    </xf>
    <xf numFmtId="0" fontId="16" fillId="17" borderId="1" xfId="0" applyFont="1" applyFill="1" applyBorder="1" applyAlignment="1">
      <alignment horizontal="center" vertical="center"/>
    </xf>
    <xf numFmtId="165" fontId="14" fillId="3" borderId="0" xfId="30" applyNumberFormat="1" applyFont="1" applyFill="1" applyAlignment="1">
      <alignment horizontal="center"/>
    </xf>
    <xf numFmtId="165" fontId="17" fillId="17" borderId="1" xfId="0" applyNumberFormat="1" applyFont="1" applyFill="1" applyBorder="1" applyAlignment="1">
      <alignment horizontal="center" vertical="center"/>
    </xf>
    <xf numFmtId="165" fontId="17" fillId="18" borderId="1" xfId="0" applyNumberFormat="1" applyFont="1" applyFill="1" applyBorder="1" applyAlignment="1">
      <alignment horizontal="center" vertical="center"/>
    </xf>
    <xf numFmtId="165" fontId="18" fillId="17" borderId="5" xfId="0" applyNumberFormat="1" applyFont="1" applyFill="1" applyBorder="1" applyAlignment="1">
      <alignment horizontal="center" vertical="center"/>
    </xf>
    <xf numFmtId="165" fontId="19" fillId="17" borderId="1" xfId="30" applyNumberFormat="1" applyFont="1" applyFill="1" applyBorder="1" applyAlignment="1">
      <alignment horizontal="center"/>
    </xf>
    <xf numFmtId="165" fontId="14" fillId="17" borderId="1" xfId="30" applyNumberFormat="1" applyFont="1" applyFill="1" applyBorder="1" applyAlignment="1">
      <alignment horizontal="center" vertical="center"/>
    </xf>
    <xf numFmtId="165" fontId="16" fillId="18" borderId="1" xfId="0" applyNumberFormat="1" applyFont="1" applyFill="1" applyBorder="1" applyAlignment="1">
      <alignment horizontal="center" vertical="center"/>
    </xf>
    <xf numFmtId="165" fontId="14" fillId="17" borderId="1" xfId="30" applyNumberFormat="1" applyFont="1" applyFill="1" applyBorder="1" applyAlignment="1">
      <alignment horizontal="center"/>
    </xf>
    <xf numFmtId="168" fontId="14" fillId="17" borderId="1" xfId="30" applyNumberFormat="1" applyFont="1" applyFill="1" applyBorder="1" applyAlignment="1">
      <alignment horizontal="center" vertical="center"/>
    </xf>
    <xf numFmtId="168" fontId="14" fillId="17" borderId="1" xfId="30" applyNumberFormat="1" applyFont="1" applyFill="1" applyBorder="1" applyAlignment="1">
      <alignment horizontal="center"/>
    </xf>
    <xf numFmtId="165" fontId="16" fillId="17" borderId="1" xfId="0" applyNumberFormat="1" applyFont="1" applyFill="1" applyBorder="1" applyAlignment="1">
      <alignment horizontal="center" wrapText="1"/>
    </xf>
    <xf numFmtId="0" fontId="14" fillId="17" borderId="1" xfId="30" applyNumberFormat="1" applyFont="1" applyFill="1" applyBorder="1" applyAlignment="1">
      <alignment horizontal="center"/>
    </xf>
    <xf numFmtId="2" fontId="20" fillId="17" borderId="1" xfId="30" applyNumberFormat="1" applyFont="1" applyFill="1" applyBorder="1" applyAlignment="1">
      <alignment horizontal="center" vertical="center"/>
    </xf>
    <xf numFmtId="165" fontId="20" fillId="17" borderId="1" xfId="30" applyNumberFormat="1" applyFont="1" applyFill="1" applyBorder="1" applyAlignment="1">
      <alignment horizontal="center" vertical="center"/>
    </xf>
    <xf numFmtId="168" fontId="19" fillId="17" borderId="1" xfId="30" applyNumberFormat="1" applyFont="1" applyFill="1" applyBorder="1" applyAlignment="1">
      <alignment horizontal="center"/>
    </xf>
    <xf numFmtId="0" fontId="18" fillId="17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2" fontId="14" fillId="3" borderId="0" xfId="30" applyNumberFormat="1" applyFont="1" applyFill="1" applyBorder="1" applyAlignment="1">
      <alignment horizontal="center"/>
    </xf>
    <xf numFmtId="43" fontId="14" fillId="0" borderId="4" xfId="30" applyFont="1" applyBorder="1" applyAlignment="1">
      <alignment horizontal="center"/>
    </xf>
    <xf numFmtId="2" fontId="16" fillId="0" borderId="4" xfId="0" applyNumberFormat="1" applyFont="1" applyBorder="1" applyAlignment="1">
      <alignment horizontal="center" vertical="center" wrapText="1"/>
    </xf>
    <xf numFmtId="2" fontId="10" fillId="0" borderId="5" xfId="30" applyNumberFormat="1" applyFont="1" applyBorder="1" applyAlignment="1">
      <alignment horizontal="center"/>
    </xf>
    <xf numFmtId="2" fontId="15" fillId="0" borderId="4" xfId="2" applyNumberFormat="1" applyFont="1" applyBorder="1" applyAlignment="1">
      <alignment horizontal="center" vertical="top"/>
    </xf>
    <xf numFmtId="168" fontId="10" fillId="0" borderId="5" xfId="30" applyNumberFormat="1" applyFont="1" applyBorder="1" applyAlignment="1">
      <alignment horizontal="center"/>
    </xf>
    <xf numFmtId="168" fontId="19" fillId="17" borderId="5" xfId="30" applyNumberFormat="1" applyFont="1" applyFill="1" applyBorder="1" applyAlignment="1">
      <alignment horizontal="center"/>
    </xf>
    <xf numFmtId="165" fontId="10" fillId="17" borderId="5" xfId="30" applyNumberFormat="1" applyFont="1" applyFill="1" applyBorder="1" applyAlignment="1">
      <alignment horizontal="center"/>
    </xf>
  </cellXfs>
  <cellStyles count="32">
    <cellStyle name="20% - Акцент1 2" xfId="8"/>
    <cellStyle name="20% - Акцент2 2" xfId="9"/>
    <cellStyle name="20% - Акцент3 2" xfId="10"/>
    <cellStyle name="20% - Акцент4 2" xfId="11"/>
    <cellStyle name="20% - Акцент5 2" xfId="12"/>
    <cellStyle name="20% - Акцент6 2" xfId="13"/>
    <cellStyle name="40% - Акцент1 2" xfId="14"/>
    <cellStyle name="40% - Акцент2 2" xfId="15"/>
    <cellStyle name="40% - Акцент3 2" xfId="16"/>
    <cellStyle name="40% - Акцент4 2" xfId="17"/>
    <cellStyle name="40% - Акцент5 2" xfId="18"/>
    <cellStyle name="40% - Акцент6 2" xfId="19"/>
    <cellStyle name="Обычный" xfId="0" builtinId="0"/>
    <cellStyle name="Обычный 10" xfId="20"/>
    <cellStyle name="Обычный 11" xfId="21"/>
    <cellStyle name="Обычный 12" xfId="6"/>
    <cellStyle name="Обычный 13" xfId="31"/>
    <cellStyle name="Обычный 2" xfId="2"/>
    <cellStyle name="Обычный 3" xfId="3"/>
    <cellStyle name="Обычный 3 2" xfId="22"/>
    <cellStyle name="Обычный 4" xfId="5"/>
    <cellStyle name="Обычный 4 2" xfId="23"/>
    <cellStyle name="Обычный 5" xfId="24"/>
    <cellStyle name="Обычный 6" xfId="25"/>
    <cellStyle name="Обычный 7" xfId="26"/>
    <cellStyle name="Обычный 8" xfId="27"/>
    <cellStyle name="Обычный 9" xfId="28"/>
    <cellStyle name="Обычный_Лист2" xfId="1"/>
    <cellStyle name="Примечание 2" xfId="29"/>
    <cellStyle name="Финансовый" xfId="30" builtinId="3"/>
    <cellStyle name="Финансовый 2" xfId="4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84"/>
  <sheetViews>
    <sheetView tabSelected="1" zoomScale="85" zoomScaleNormal="85" workbookViewId="0">
      <pane ySplit="1" topLeftCell="A68" activePane="bottomLeft" state="frozen"/>
      <selection pane="bottomLeft" activeCell="H14" sqref="H14"/>
    </sheetView>
  </sheetViews>
  <sheetFormatPr defaultColWidth="12.7109375" defaultRowHeight="18.75" x14ac:dyDescent="0.3"/>
  <cols>
    <col min="1" max="1" width="15.85546875" style="116" customWidth="1"/>
    <col min="2" max="2" width="21.42578125" style="116" customWidth="1"/>
    <col min="3" max="3" width="15.28515625" style="116" customWidth="1"/>
    <col min="4" max="4" width="18.28515625" style="116" customWidth="1"/>
    <col min="5" max="5" width="8.85546875" style="196" customWidth="1"/>
    <col min="6" max="6" width="16.42578125" style="221" customWidth="1"/>
    <col min="7" max="7" width="24.85546875" style="116" customWidth="1"/>
    <col min="8" max="8" width="20.7109375" style="116" customWidth="1"/>
    <col min="9" max="16384" width="12.7109375" style="116"/>
  </cols>
  <sheetData>
    <row r="1" spans="1:8" ht="75" x14ac:dyDescent="0.3">
      <c r="A1" s="194" t="s">
        <v>41</v>
      </c>
      <c r="B1" s="194" t="s">
        <v>1</v>
      </c>
      <c r="C1" s="194" t="s">
        <v>2</v>
      </c>
      <c r="D1" s="194" t="s">
        <v>3</v>
      </c>
      <c r="E1" s="195" t="s">
        <v>45</v>
      </c>
      <c r="F1" s="215" t="s">
        <v>4</v>
      </c>
      <c r="G1" s="194" t="s">
        <v>9</v>
      </c>
      <c r="H1" s="116" t="s">
        <v>123</v>
      </c>
    </row>
    <row r="2" spans="1:8" x14ac:dyDescent="0.3">
      <c r="A2" s="113" t="s">
        <v>46</v>
      </c>
      <c r="B2" s="189">
        <v>2</v>
      </c>
      <c r="C2" s="189">
        <v>1250</v>
      </c>
      <c r="D2" s="189">
        <v>2500</v>
      </c>
      <c r="E2" s="117"/>
      <c r="F2" s="229">
        <v>4.3099999999999996</v>
      </c>
      <c r="G2" s="113" t="s">
        <v>97</v>
      </c>
      <c r="H2" s="116" t="s">
        <v>128</v>
      </c>
    </row>
    <row r="3" spans="1:8" s="132" customFormat="1" x14ac:dyDescent="0.3">
      <c r="A3" s="167" t="s">
        <v>118</v>
      </c>
      <c r="B3" s="212">
        <v>4</v>
      </c>
      <c r="C3" s="212">
        <v>1250</v>
      </c>
      <c r="D3" s="212">
        <v>3000</v>
      </c>
      <c r="E3" s="123"/>
      <c r="F3" s="224">
        <v>4.66</v>
      </c>
      <c r="G3" s="113" t="s">
        <v>103</v>
      </c>
      <c r="H3" s="92" t="s">
        <v>129</v>
      </c>
    </row>
    <row r="4" spans="1:8" s="126" customFormat="1" x14ac:dyDescent="0.3">
      <c r="A4" s="167" t="s">
        <v>118</v>
      </c>
      <c r="B4" s="212">
        <v>4</v>
      </c>
      <c r="C4" s="212">
        <v>1250</v>
      </c>
      <c r="D4" s="212">
        <v>3000</v>
      </c>
      <c r="E4" s="123">
        <v>10</v>
      </c>
      <c r="F4" s="225">
        <v>1.1519999999999999</v>
      </c>
      <c r="G4" s="113" t="s">
        <v>97</v>
      </c>
      <c r="H4" s="92" t="s">
        <v>129</v>
      </c>
    </row>
    <row r="5" spans="1:8" s="191" customFormat="1" x14ac:dyDescent="0.3">
      <c r="A5" s="112" t="s">
        <v>43</v>
      </c>
      <c r="B5" s="128">
        <v>6</v>
      </c>
      <c r="C5" s="129">
        <v>960</v>
      </c>
      <c r="D5" s="129">
        <v>10500</v>
      </c>
      <c r="E5" s="231">
        <v>1</v>
      </c>
      <c r="F5" s="228">
        <v>0.48299999999999998</v>
      </c>
      <c r="G5" s="114" t="s">
        <v>23</v>
      </c>
      <c r="H5" s="113" t="s">
        <v>125</v>
      </c>
    </row>
    <row r="6" spans="1:8" s="191" customFormat="1" x14ac:dyDescent="0.3">
      <c r="A6" s="113" t="s">
        <v>46</v>
      </c>
      <c r="B6" s="128">
        <v>6</v>
      </c>
      <c r="C6" s="121">
        <v>1500</v>
      </c>
      <c r="D6" s="119">
        <v>6000</v>
      </c>
      <c r="E6" s="232">
        <v>51</v>
      </c>
      <c r="F6" s="230">
        <v>21.623999999999999</v>
      </c>
      <c r="G6" s="113" t="s">
        <v>23</v>
      </c>
      <c r="H6" s="113" t="s">
        <v>125</v>
      </c>
    </row>
    <row r="7" spans="1:8" s="191" customFormat="1" x14ac:dyDescent="0.3">
      <c r="A7" s="113" t="s">
        <v>119</v>
      </c>
      <c r="B7" s="119">
        <v>6</v>
      </c>
      <c r="C7" s="119">
        <v>1415</v>
      </c>
      <c r="D7" s="119">
        <v>6000</v>
      </c>
      <c r="E7" s="232">
        <v>2</v>
      </c>
      <c r="F7" s="230">
        <v>0.78500000000000003</v>
      </c>
      <c r="G7" s="113" t="s">
        <v>42</v>
      </c>
      <c r="H7" s="113" t="s">
        <v>125</v>
      </c>
    </row>
    <row r="8" spans="1:8" s="191" customFormat="1" x14ac:dyDescent="0.3">
      <c r="A8" s="126" t="s">
        <v>88</v>
      </c>
      <c r="B8" s="190">
        <v>13.7</v>
      </c>
      <c r="C8" s="190">
        <v>1870</v>
      </c>
      <c r="D8" s="190">
        <v>6050</v>
      </c>
      <c r="E8" s="237">
        <v>1</v>
      </c>
      <c r="F8" s="216">
        <v>1.2170000000000001</v>
      </c>
      <c r="G8" s="126" t="s">
        <v>97</v>
      </c>
      <c r="H8" s="191" t="s">
        <v>126</v>
      </c>
    </row>
    <row r="9" spans="1:8" s="191" customFormat="1" x14ac:dyDescent="0.3">
      <c r="A9" s="126" t="s">
        <v>88</v>
      </c>
      <c r="B9" s="190">
        <v>13.7</v>
      </c>
      <c r="C9" s="190">
        <v>1870</v>
      </c>
      <c r="D9" s="190">
        <v>6050</v>
      </c>
      <c r="E9" s="237">
        <v>1</v>
      </c>
      <c r="F9" s="216">
        <v>1.2170000000000001</v>
      </c>
      <c r="G9" s="126" t="s">
        <v>97</v>
      </c>
      <c r="H9" s="191" t="s">
        <v>126</v>
      </c>
    </row>
    <row r="10" spans="1:8" s="92" customFormat="1" x14ac:dyDescent="0.3">
      <c r="A10" s="126" t="s">
        <v>88</v>
      </c>
      <c r="B10" s="190">
        <v>13.7</v>
      </c>
      <c r="C10" s="190">
        <v>1870</v>
      </c>
      <c r="D10" s="190">
        <v>6050</v>
      </c>
      <c r="E10" s="237">
        <v>1</v>
      </c>
      <c r="F10" s="216">
        <v>1.2170000000000001</v>
      </c>
      <c r="G10" s="126" t="s">
        <v>97</v>
      </c>
      <c r="H10" s="191" t="s">
        <v>126</v>
      </c>
    </row>
    <row r="11" spans="1:8" s="92" customFormat="1" x14ac:dyDescent="0.3">
      <c r="A11" s="126" t="s">
        <v>88</v>
      </c>
      <c r="B11" s="190">
        <v>13.7</v>
      </c>
      <c r="C11" s="128">
        <v>1950</v>
      </c>
      <c r="D11" s="128">
        <v>6000</v>
      </c>
      <c r="E11" s="237">
        <v>1</v>
      </c>
      <c r="F11" s="216">
        <v>1.266</v>
      </c>
      <c r="G11" s="126" t="s">
        <v>97</v>
      </c>
      <c r="H11" s="191" t="s">
        <v>126</v>
      </c>
    </row>
    <row r="12" spans="1:8" s="92" customFormat="1" x14ac:dyDescent="0.3">
      <c r="A12" s="126" t="s">
        <v>88</v>
      </c>
      <c r="B12" s="202">
        <v>13.7</v>
      </c>
      <c r="C12" s="201">
        <v>1870</v>
      </c>
      <c r="D12" s="201">
        <v>6040</v>
      </c>
      <c r="E12" s="203"/>
      <c r="F12" s="216">
        <v>1.2150000000000001</v>
      </c>
      <c r="G12" s="200" t="s">
        <v>103</v>
      </c>
      <c r="H12" s="191" t="s">
        <v>126</v>
      </c>
    </row>
    <row r="13" spans="1:8" s="92" customFormat="1" x14ac:dyDescent="0.3">
      <c r="A13" s="126" t="s">
        <v>88</v>
      </c>
      <c r="B13" s="202">
        <v>13.7</v>
      </c>
      <c r="C13" s="201">
        <v>1870</v>
      </c>
      <c r="D13" s="201">
        <v>6040</v>
      </c>
      <c r="E13" s="203"/>
      <c r="F13" s="216">
        <v>1.2150000000000001</v>
      </c>
      <c r="G13" s="200" t="s">
        <v>103</v>
      </c>
      <c r="H13" s="191" t="s">
        <v>126</v>
      </c>
    </row>
    <row r="14" spans="1:8" s="92" customFormat="1" x14ac:dyDescent="0.3">
      <c r="A14" s="126" t="s">
        <v>88</v>
      </c>
      <c r="B14" s="202">
        <v>13.7</v>
      </c>
      <c r="C14" s="201">
        <v>1870</v>
      </c>
      <c r="D14" s="201">
        <v>6040</v>
      </c>
      <c r="E14" s="203"/>
      <c r="F14" s="216">
        <v>1.2150000000000001</v>
      </c>
      <c r="G14" s="200" t="s">
        <v>103</v>
      </c>
      <c r="H14" s="191" t="s">
        <v>126</v>
      </c>
    </row>
    <row r="15" spans="1:8" s="92" customFormat="1" x14ac:dyDescent="0.3">
      <c r="A15" s="126" t="s">
        <v>88</v>
      </c>
      <c r="B15" s="202">
        <v>13.7</v>
      </c>
      <c r="C15" s="201">
        <v>1870</v>
      </c>
      <c r="D15" s="201">
        <v>6040</v>
      </c>
      <c r="E15" s="203"/>
      <c r="F15" s="216">
        <v>1.2150000000000001</v>
      </c>
      <c r="G15" s="200" t="s">
        <v>103</v>
      </c>
      <c r="H15" s="191" t="s">
        <v>126</v>
      </c>
    </row>
    <row r="16" spans="1:8" s="92" customFormat="1" x14ac:dyDescent="0.3">
      <c r="A16" s="126" t="s">
        <v>88</v>
      </c>
      <c r="B16" s="202">
        <v>13.7</v>
      </c>
      <c r="C16" s="201">
        <v>1870</v>
      </c>
      <c r="D16" s="201">
        <v>6040</v>
      </c>
      <c r="E16" s="203"/>
      <c r="F16" s="216">
        <v>1.2150000000000001</v>
      </c>
      <c r="G16" s="200" t="s">
        <v>103</v>
      </c>
      <c r="H16" s="191" t="s">
        <v>126</v>
      </c>
    </row>
    <row r="17" spans="1:8" s="92" customFormat="1" x14ac:dyDescent="0.3">
      <c r="A17" s="126" t="s">
        <v>88</v>
      </c>
      <c r="B17" s="202">
        <v>13.7</v>
      </c>
      <c r="C17" s="201">
        <v>1870</v>
      </c>
      <c r="D17" s="201">
        <v>6040</v>
      </c>
      <c r="E17" s="203"/>
      <c r="F17" s="216">
        <v>1.2150000000000001</v>
      </c>
      <c r="G17" s="200" t="s">
        <v>103</v>
      </c>
      <c r="H17" s="191" t="s">
        <v>126</v>
      </c>
    </row>
    <row r="18" spans="1:8" s="92" customFormat="1" x14ac:dyDescent="0.3">
      <c r="A18" s="126" t="s">
        <v>88</v>
      </c>
      <c r="B18" s="202">
        <v>13.7</v>
      </c>
      <c r="C18" s="201">
        <v>1870</v>
      </c>
      <c r="D18" s="201">
        <v>6040</v>
      </c>
      <c r="E18" s="203"/>
      <c r="F18" s="216">
        <v>1.2150000000000001</v>
      </c>
      <c r="G18" s="200" t="s">
        <v>103</v>
      </c>
      <c r="H18" s="191" t="s">
        <v>126</v>
      </c>
    </row>
    <row r="19" spans="1:8" s="92" customFormat="1" x14ac:dyDescent="0.3">
      <c r="A19" s="126" t="s">
        <v>88</v>
      </c>
      <c r="B19" s="202">
        <v>13.7</v>
      </c>
      <c r="C19" s="201">
        <v>1870</v>
      </c>
      <c r="D19" s="201">
        <v>6040</v>
      </c>
      <c r="E19" s="203"/>
      <c r="F19" s="216">
        <v>1.2150000000000001</v>
      </c>
      <c r="G19" s="200" t="s">
        <v>103</v>
      </c>
      <c r="H19" s="191" t="s">
        <v>126</v>
      </c>
    </row>
    <row r="20" spans="1:8" s="92" customFormat="1" x14ac:dyDescent="0.3">
      <c r="A20" s="126" t="s">
        <v>88</v>
      </c>
      <c r="B20" s="202">
        <v>13.7</v>
      </c>
      <c r="C20" s="201">
        <v>1870</v>
      </c>
      <c r="D20" s="201">
        <v>6040</v>
      </c>
      <c r="E20" s="203"/>
      <c r="F20" s="216">
        <v>1.2150000000000001</v>
      </c>
      <c r="G20" s="200" t="s">
        <v>103</v>
      </c>
      <c r="H20" s="191" t="s">
        <v>126</v>
      </c>
    </row>
    <row r="21" spans="1:8" s="92" customFormat="1" x14ac:dyDescent="0.3">
      <c r="A21" s="126" t="s">
        <v>88</v>
      </c>
      <c r="B21" s="202">
        <v>13.7</v>
      </c>
      <c r="C21" s="201">
        <v>1870</v>
      </c>
      <c r="D21" s="201">
        <v>6040</v>
      </c>
      <c r="E21" s="203"/>
      <c r="F21" s="216">
        <v>1.2150000000000001</v>
      </c>
      <c r="G21" s="200" t="s">
        <v>103</v>
      </c>
      <c r="H21" s="191" t="s">
        <v>126</v>
      </c>
    </row>
    <row r="22" spans="1:8" s="92" customFormat="1" x14ac:dyDescent="0.3">
      <c r="A22" s="126" t="s">
        <v>88</v>
      </c>
      <c r="B22" s="202">
        <v>13.7</v>
      </c>
      <c r="C22" s="201">
        <v>1870</v>
      </c>
      <c r="D22" s="201">
        <v>6040</v>
      </c>
      <c r="E22" s="203"/>
      <c r="F22" s="216">
        <v>1.2150000000000001</v>
      </c>
      <c r="G22" s="200" t="s">
        <v>103</v>
      </c>
      <c r="H22" s="191" t="s">
        <v>126</v>
      </c>
    </row>
    <row r="23" spans="1:8" s="92" customFormat="1" x14ac:dyDescent="0.3">
      <c r="A23" s="126" t="s">
        <v>88</v>
      </c>
      <c r="B23" s="202">
        <v>13.7</v>
      </c>
      <c r="C23" s="202">
        <v>1560</v>
      </c>
      <c r="D23" s="202">
        <v>9160</v>
      </c>
      <c r="E23" s="203"/>
      <c r="F23" s="216">
        <v>1.5369999999999999</v>
      </c>
      <c r="G23" s="200" t="s">
        <v>103</v>
      </c>
      <c r="H23" s="191" t="s">
        <v>126</v>
      </c>
    </row>
    <row r="24" spans="1:8" s="92" customFormat="1" x14ac:dyDescent="0.3">
      <c r="A24" s="126" t="s">
        <v>88</v>
      </c>
      <c r="B24" s="202">
        <v>13.7</v>
      </c>
      <c r="C24" s="214">
        <v>1870</v>
      </c>
      <c r="D24" s="205">
        <v>11600</v>
      </c>
      <c r="E24" s="206"/>
      <c r="F24" s="226">
        <v>2.3330000000000002</v>
      </c>
      <c r="G24" s="207" t="s">
        <v>103</v>
      </c>
      <c r="H24" s="191" t="s">
        <v>126</v>
      </c>
    </row>
    <row r="25" spans="1:8" s="92" customFormat="1" x14ac:dyDescent="0.3">
      <c r="A25" s="126" t="s">
        <v>88</v>
      </c>
      <c r="B25" s="202">
        <v>13.7</v>
      </c>
      <c r="C25" s="201">
        <v>1870</v>
      </c>
      <c r="D25" s="202">
        <v>11600</v>
      </c>
      <c r="E25" s="203"/>
      <c r="F25" s="216">
        <v>2.3330000000000002</v>
      </c>
      <c r="G25" s="207" t="s">
        <v>103</v>
      </c>
      <c r="H25" s="191" t="s">
        <v>126</v>
      </c>
    </row>
    <row r="26" spans="1:8" s="92" customFormat="1" x14ac:dyDescent="0.3">
      <c r="A26" s="126" t="s">
        <v>46</v>
      </c>
      <c r="B26" s="199">
        <v>14</v>
      </c>
      <c r="C26" s="199">
        <v>2000</v>
      </c>
      <c r="D26" s="199">
        <v>8000</v>
      </c>
      <c r="E26" s="237">
        <v>1</v>
      </c>
      <c r="F26" s="227">
        <v>1.758</v>
      </c>
      <c r="G26" s="192" t="s">
        <v>15</v>
      </c>
      <c r="H26" s="191" t="s">
        <v>126</v>
      </c>
    </row>
    <row r="27" spans="1:8" s="92" customFormat="1" x14ac:dyDescent="0.3">
      <c r="A27" s="126" t="s">
        <v>88</v>
      </c>
      <c r="B27" s="190">
        <v>14</v>
      </c>
      <c r="C27" s="190">
        <v>1870</v>
      </c>
      <c r="D27" s="190">
        <v>6040</v>
      </c>
      <c r="E27" s="237">
        <v>1</v>
      </c>
      <c r="F27" s="216">
        <v>1.2410000000000001</v>
      </c>
      <c r="G27" s="192" t="s">
        <v>97</v>
      </c>
      <c r="H27" s="191" t="s">
        <v>126</v>
      </c>
    </row>
    <row r="28" spans="1:8" s="92" customFormat="1" x14ac:dyDescent="0.3">
      <c r="A28" s="126" t="s">
        <v>88</v>
      </c>
      <c r="B28" s="198">
        <v>14</v>
      </c>
      <c r="C28" s="198">
        <v>1870</v>
      </c>
      <c r="D28" s="198">
        <v>6040</v>
      </c>
      <c r="E28" s="238">
        <v>1</v>
      </c>
      <c r="F28" s="217">
        <v>1.2410000000000001</v>
      </c>
      <c r="G28" s="192" t="s">
        <v>97</v>
      </c>
      <c r="H28" s="191" t="s">
        <v>126</v>
      </c>
    </row>
    <row r="29" spans="1:8" s="92" customFormat="1" x14ac:dyDescent="0.3">
      <c r="A29" s="126" t="s">
        <v>88</v>
      </c>
      <c r="B29" s="198">
        <v>14</v>
      </c>
      <c r="C29" s="198">
        <v>1870</v>
      </c>
      <c r="D29" s="198">
        <v>6040</v>
      </c>
      <c r="E29" s="238">
        <v>1</v>
      </c>
      <c r="F29" s="217">
        <v>1.2410000000000001</v>
      </c>
      <c r="G29" s="192" t="s">
        <v>97</v>
      </c>
      <c r="H29" s="191" t="s">
        <v>126</v>
      </c>
    </row>
    <row r="30" spans="1:8" s="92" customFormat="1" x14ac:dyDescent="0.3">
      <c r="A30" s="126" t="s">
        <v>88</v>
      </c>
      <c r="B30" s="198">
        <v>14</v>
      </c>
      <c r="C30" s="198">
        <v>1870</v>
      </c>
      <c r="D30" s="198">
        <v>6040</v>
      </c>
      <c r="E30" s="238">
        <v>1</v>
      </c>
      <c r="F30" s="217">
        <v>1.2410000000000001</v>
      </c>
      <c r="G30" s="192" t="s">
        <v>97</v>
      </c>
      <c r="H30" s="191" t="s">
        <v>126</v>
      </c>
    </row>
    <row r="31" spans="1:8" s="92" customFormat="1" x14ac:dyDescent="0.3">
      <c r="A31" s="126" t="s">
        <v>88</v>
      </c>
      <c r="B31" s="198">
        <v>14</v>
      </c>
      <c r="C31" s="198">
        <v>1870</v>
      </c>
      <c r="D31" s="198">
        <v>6040</v>
      </c>
      <c r="E31" s="238">
        <v>1</v>
      </c>
      <c r="F31" s="217">
        <v>1.2410000000000001</v>
      </c>
      <c r="G31" s="192" t="s">
        <v>97</v>
      </c>
      <c r="H31" s="191" t="s">
        <v>126</v>
      </c>
    </row>
    <row r="32" spans="1:8" s="92" customFormat="1" x14ac:dyDescent="0.3">
      <c r="A32" s="126" t="s">
        <v>88</v>
      </c>
      <c r="B32" s="198">
        <v>14</v>
      </c>
      <c r="C32" s="198">
        <v>1870</v>
      </c>
      <c r="D32" s="198">
        <v>6040</v>
      </c>
      <c r="E32" s="238">
        <v>1</v>
      </c>
      <c r="F32" s="217">
        <v>1.2410000000000001</v>
      </c>
      <c r="G32" s="192" t="s">
        <v>97</v>
      </c>
      <c r="H32" s="191" t="s">
        <v>126</v>
      </c>
    </row>
    <row r="33" spans="1:8" s="92" customFormat="1" x14ac:dyDescent="0.3">
      <c r="A33" s="200" t="s">
        <v>88</v>
      </c>
      <c r="B33" s="201">
        <v>14</v>
      </c>
      <c r="C33" s="202">
        <v>1560</v>
      </c>
      <c r="D33" s="202">
        <v>11900</v>
      </c>
      <c r="E33" s="203"/>
      <c r="F33" s="216">
        <v>2.04</v>
      </c>
      <c r="G33" s="207" t="s">
        <v>103</v>
      </c>
      <c r="H33" s="191" t="s">
        <v>126</v>
      </c>
    </row>
    <row r="34" spans="1:8" s="92" customFormat="1" x14ac:dyDescent="0.3">
      <c r="A34" s="126" t="s">
        <v>6</v>
      </c>
      <c r="B34" s="128">
        <v>16</v>
      </c>
      <c r="C34" s="190">
        <v>1870</v>
      </c>
      <c r="D34" s="190">
        <v>5985</v>
      </c>
      <c r="E34" s="237">
        <v>1</v>
      </c>
      <c r="F34" s="216">
        <v>1.4059999999999999</v>
      </c>
      <c r="G34" s="208" t="s">
        <v>97</v>
      </c>
      <c r="H34" s="191" t="s">
        <v>126</v>
      </c>
    </row>
    <row r="35" spans="1:8" s="92" customFormat="1" x14ac:dyDescent="0.3">
      <c r="A35" s="126" t="s">
        <v>6</v>
      </c>
      <c r="B35" s="128">
        <v>16</v>
      </c>
      <c r="C35" s="190">
        <v>2170</v>
      </c>
      <c r="D35" s="190">
        <v>12000</v>
      </c>
      <c r="E35" s="237">
        <v>1</v>
      </c>
      <c r="F35" s="216">
        <v>3.2709999999999999</v>
      </c>
      <c r="G35" s="192" t="s">
        <v>97</v>
      </c>
      <c r="H35" s="191" t="s">
        <v>126</v>
      </c>
    </row>
    <row r="36" spans="1:8" s="92" customFormat="1" x14ac:dyDescent="0.3">
      <c r="A36" s="126" t="s">
        <v>6</v>
      </c>
      <c r="B36" s="128">
        <v>16</v>
      </c>
      <c r="C36" s="190">
        <v>2180</v>
      </c>
      <c r="D36" s="190">
        <v>11700</v>
      </c>
      <c r="E36" s="237">
        <v>1</v>
      </c>
      <c r="F36" s="216">
        <v>3.2040000000000002</v>
      </c>
      <c r="G36" s="192" t="s">
        <v>97</v>
      </c>
      <c r="H36" s="191" t="s">
        <v>126</v>
      </c>
    </row>
    <row r="37" spans="1:8" s="92" customFormat="1" x14ac:dyDescent="0.3">
      <c r="A37" s="126" t="s">
        <v>6</v>
      </c>
      <c r="B37" s="128">
        <v>16</v>
      </c>
      <c r="C37" s="190">
        <v>2180</v>
      </c>
      <c r="D37" s="190">
        <v>11700</v>
      </c>
      <c r="E37" s="125">
        <v>1</v>
      </c>
      <c r="F37" s="216">
        <v>3.2040000000000002</v>
      </c>
      <c r="G37" s="192" t="s">
        <v>103</v>
      </c>
      <c r="H37" s="191" t="s">
        <v>126</v>
      </c>
    </row>
    <row r="38" spans="1:8" s="92" customFormat="1" x14ac:dyDescent="0.3">
      <c r="A38" s="126" t="s">
        <v>6</v>
      </c>
      <c r="B38" s="128">
        <v>16</v>
      </c>
      <c r="C38" s="190">
        <v>2170</v>
      </c>
      <c r="D38" s="190">
        <v>11700</v>
      </c>
      <c r="E38" s="125">
        <v>1</v>
      </c>
      <c r="F38" s="216">
        <v>3.1890000000000001</v>
      </c>
      <c r="G38" s="192" t="s">
        <v>103</v>
      </c>
      <c r="H38" s="191" t="s">
        <v>126</v>
      </c>
    </row>
    <row r="39" spans="1:8" s="92" customFormat="1" x14ac:dyDescent="0.3">
      <c r="A39" s="126" t="s">
        <v>6</v>
      </c>
      <c r="B39" s="128">
        <v>16</v>
      </c>
      <c r="C39" s="190">
        <v>2170</v>
      </c>
      <c r="D39" s="190">
        <v>11700</v>
      </c>
      <c r="E39" s="125">
        <v>1</v>
      </c>
      <c r="F39" s="216">
        <v>3.1890000000000001</v>
      </c>
      <c r="G39" s="192" t="s">
        <v>103</v>
      </c>
      <c r="H39" s="191" t="s">
        <v>126</v>
      </c>
    </row>
    <row r="40" spans="1:8" s="92" customFormat="1" x14ac:dyDescent="0.3">
      <c r="A40" s="126" t="s">
        <v>6</v>
      </c>
      <c r="B40" s="128">
        <v>16</v>
      </c>
      <c r="C40" s="190">
        <v>2170</v>
      </c>
      <c r="D40" s="190">
        <v>12000</v>
      </c>
      <c r="E40" s="237">
        <v>1</v>
      </c>
      <c r="F40" s="216">
        <v>3.2709999999999999</v>
      </c>
      <c r="G40" s="192" t="s">
        <v>97</v>
      </c>
      <c r="H40" s="191" t="s">
        <v>126</v>
      </c>
    </row>
    <row r="41" spans="1:8" s="92" customFormat="1" x14ac:dyDescent="0.3">
      <c r="A41" s="126" t="s">
        <v>6</v>
      </c>
      <c r="B41" s="128">
        <v>16</v>
      </c>
      <c r="C41" s="190">
        <v>2170</v>
      </c>
      <c r="D41" s="190">
        <v>11560</v>
      </c>
      <c r="E41" s="125">
        <v>1</v>
      </c>
      <c r="F41" s="216">
        <v>3.1509999999999998</v>
      </c>
      <c r="G41" s="192" t="s">
        <v>103</v>
      </c>
      <c r="H41" s="191" t="s">
        <v>126</v>
      </c>
    </row>
    <row r="42" spans="1:8" s="191" customFormat="1" x14ac:dyDescent="0.3">
      <c r="A42" s="126" t="s">
        <v>6</v>
      </c>
      <c r="B42" s="128">
        <v>16</v>
      </c>
      <c r="C42" s="190">
        <v>2170</v>
      </c>
      <c r="D42" s="190">
        <v>11560</v>
      </c>
      <c r="E42" s="125">
        <v>1</v>
      </c>
      <c r="F42" s="216">
        <v>3.1509999999999998</v>
      </c>
      <c r="G42" s="126" t="s">
        <v>103</v>
      </c>
      <c r="H42" s="191" t="s">
        <v>126</v>
      </c>
    </row>
    <row r="43" spans="1:8" s="191" customFormat="1" x14ac:dyDescent="0.3">
      <c r="A43" s="126" t="s">
        <v>6</v>
      </c>
      <c r="B43" s="128">
        <v>16</v>
      </c>
      <c r="C43" s="199">
        <v>2180</v>
      </c>
      <c r="D43" s="199">
        <v>12000</v>
      </c>
      <c r="E43" s="125"/>
      <c r="F43" s="227">
        <v>6.5720000000000001</v>
      </c>
      <c r="G43" s="126" t="s">
        <v>103</v>
      </c>
      <c r="H43" s="191" t="s">
        <v>126</v>
      </c>
    </row>
    <row r="44" spans="1:8" s="191" customFormat="1" x14ac:dyDescent="0.3">
      <c r="A44" s="126" t="s">
        <v>6</v>
      </c>
      <c r="B44" s="128">
        <v>16</v>
      </c>
      <c r="C44" s="199">
        <v>2170</v>
      </c>
      <c r="D44" s="199">
        <v>12100</v>
      </c>
      <c r="E44" s="125"/>
      <c r="F44" s="227">
        <v>6.5960000000000001</v>
      </c>
      <c r="G44" s="126" t="s">
        <v>103</v>
      </c>
      <c r="H44" s="191" t="s">
        <v>126</v>
      </c>
    </row>
    <row r="45" spans="1:8" s="191" customFormat="1" x14ac:dyDescent="0.3">
      <c r="A45" s="126" t="s">
        <v>6</v>
      </c>
      <c r="B45" s="128">
        <v>16</v>
      </c>
      <c r="C45" s="199">
        <v>2180</v>
      </c>
      <c r="D45" s="199">
        <v>12100</v>
      </c>
      <c r="E45" s="125"/>
      <c r="F45" s="227">
        <v>6.6260000000000003</v>
      </c>
      <c r="G45" s="126" t="s">
        <v>103</v>
      </c>
      <c r="H45" s="191" t="s">
        <v>126</v>
      </c>
    </row>
    <row r="46" spans="1:8" s="191" customFormat="1" x14ac:dyDescent="0.3">
      <c r="A46" s="126" t="s">
        <v>6</v>
      </c>
      <c r="B46" s="128">
        <v>16</v>
      </c>
      <c r="C46" s="199" t="s">
        <v>108</v>
      </c>
      <c r="D46" s="199">
        <v>12100</v>
      </c>
      <c r="E46" s="125"/>
      <c r="F46" s="218">
        <v>6.6379999999999999</v>
      </c>
      <c r="G46" s="126" t="s">
        <v>103</v>
      </c>
      <c r="H46" s="191" t="s">
        <v>126</v>
      </c>
    </row>
    <row r="47" spans="1:8" s="191" customFormat="1" x14ac:dyDescent="0.3">
      <c r="A47" s="126" t="s">
        <v>6</v>
      </c>
      <c r="B47" s="128">
        <v>16</v>
      </c>
      <c r="C47" s="199">
        <v>2180</v>
      </c>
      <c r="D47" s="199">
        <v>12000</v>
      </c>
      <c r="E47" s="125"/>
      <c r="F47" s="227">
        <v>6.5720000000000001</v>
      </c>
      <c r="G47" s="126" t="s">
        <v>103</v>
      </c>
      <c r="H47" s="191" t="s">
        <v>126</v>
      </c>
    </row>
    <row r="48" spans="1:8" s="191" customFormat="1" x14ac:dyDescent="0.3">
      <c r="A48" s="126" t="s">
        <v>6</v>
      </c>
      <c r="B48" s="128">
        <v>16</v>
      </c>
      <c r="C48" s="199" t="s">
        <v>108</v>
      </c>
      <c r="D48" s="199">
        <v>12000</v>
      </c>
      <c r="E48" s="125"/>
      <c r="F48" s="218">
        <v>6.5830000000000002</v>
      </c>
      <c r="G48" s="126" t="s">
        <v>103</v>
      </c>
      <c r="H48" s="191" t="s">
        <v>126</v>
      </c>
    </row>
    <row r="49" spans="1:8" s="191" customFormat="1" x14ac:dyDescent="0.3">
      <c r="A49" s="192" t="s">
        <v>6</v>
      </c>
      <c r="B49" s="128">
        <v>16</v>
      </c>
      <c r="C49" s="190">
        <v>2170</v>
      </c>
      <c r="D49" s="128">
        <v>6040</v>
      </c>
      <c r="E49" s="247">
        <v>1</v>
      </c>
      <c r="F49" s="216">
        <v>1.6459999999999999</v>
      </c>
      <c r="G49" s="126" t="s">
        <v>97</v>
      </c>
      <c r="H49" s="191" t="s">
        <v>126</v>
      </c>
    </row>
    <row r="50" spans="1:8" s="126" customFormat="1" x14ac:dyDescent="0.3">
      <c r="A50" s="126" t="s">
        <v>6</v>
      </c>
      <c r="B50" s="128">
        <v>16</v>
      </c>
      <c r="C50" s="190">
        <v>2180</v>
      </c>
      <c r="D50" s="128">
        <v>6050</v>
      </c>
      <c r="E50" s="125"/>
      <c r="F50" s="216">
        <v>1.657</v>
      </c>
      <c r="G50" s="126" t="s">
        <v>103</v>
      </c>
      <c r="H50" s="191" t="s">
        <v>126</v>
      </c>
    </row>
    <row r="51" spans="1:8" s="126" customFormat="1" x14ac:dyDescent="0.3">
      <c r="A51" s="126" t="s">
        <v>6</v>
      </c>
      <c r="B51" s="128">
        <v>16</v>
      </c>
      <c r="C51" s="190">
        <v>2180</v>
      </c>
      <c r="D51" s="128">
        <v>6050</v>
      </c>
      <c r="E51" s="125"/>
      <c r="F51" s="216">
        <v>1.657</v>
      </c>
      <c r="G51" s="126" t="s">
        <v>103</v>
      </c>
      <c r="H51" s="191" t="s">
        <v>126</v>
      </c>
    </row>
    <row r="52" spans="1:8" s="126" customFormat="1" x14ac:dyDescent="0.3">
      <c r="A52" s="126" t="s">
        <v>6</v>
      </c>
      <c r="B52" s="128">
        <v>16</v>
      </c>
      <c r="C52" s="190">
        <v>2180</v>
      </c>
      <c r="D52" s="128">
        <v>6050</v>
      </c>
      <c r="E52" s="125"/>
      <c r="F52" s="216">
        <v>1.657</v>
      </c>
      <c r="G52" s="126" t="s">
        <v>103</v>
      </c>
      <c r="H52" s="191" t="s">
        <v>126</v>
      </c>
    </row>
    <row r="53" spans="1:8" s="92" customFormat="1" x14ac:dyDescent="0.3">
      <c r="A53" s="126" t="s">
        <v>6</v>
      </c>
      <c r="B53" s="128">
        <v>16</v>
      </c>
      <c r="C53" s="190">
        <v>2180</v>
      </c>
      <c r="D53" s="128">
        <v>6050</v>
      </c>
      <c r="E53" s="125"/>
      <c r="F53" s="216">
        <v>1.657</v>
      </c>
      <c r="G53" s="126" t="s">
        <v>103</v>
      </c>
      <c r="H53" s="191" t="s">
        <v>126</v>
      </c>
    </row>
    <row r="54" spans="1:8" s="92" customFormat="1" x14ac:dyDescent="0.3">
      <c r="A54" s="126" t="s">
        <v>6</v>
      </c>
      <c r="B54" s="128">
        <v>16</v>
      </c>
      <c r="C54" s="190">
        <v>2170</v>
      </c>
      <c r="D54" s="128">
        <v>6040</v>
      </c>
      <c r="E54" s="125"/>
      <c r="F54" s="216">
        <v>1.6459999999999999</v>
      </c>
      <c r="G54" s="126" t="s">
        <v>103</v>
      </c>
      <c r="H54" s="191" t="s">
        <v>126</v>
      </c>
    </row>
    <row r="55" spans="1:8" s="92" customFormat="1" x14ac:dyDescent="0.3">
      <c r="A55" s="113" t="s">
        <v>37</v>
      </c>
      <c r="B55" s="121">
        <v>19</v>
      </c>
      <c r="C55" s="121">
        <v>2170</v>
      </c>
      <c r="D55" s="121">
        <v>6040</v>
      </c>
      <c r="E55" s="117">
        <v>7</v>
      </c>
      <c r="F55" s="219">
        <v>13.68</v>
      </c>
      <c r="G55" s="113" t="s">
        <v>120</v>
      </c>
      <c r="H55" s="115" t="s">
        <v>127</v>
      </c>
    </row>
    <row r="56" spans="1:8" s="193" customFormat="1" x14ac:dyDescent="0.3">
      <c r="A56" s="118" t="s">
        <v>77</v>
      </c>
      <c r="B56" s="131">
        <v>20</v>
      </c>
      <c r="C56" s="133">
        <v>2210</v>
      </c>
      <c r="D56" s="130">
        <v>12000</v>
      </c>
      <c r="E56" s="232">
        <v>1</v>
      </c>
      <c r="F56" s="230">
        <v>4.1559999999999997</v>
      </c>
      <c r="G56" s="118" t="s">
        <v>42</v>
      </c>
      <c r="H56" s="115" t="s">
        <v>127</v>
      </c>
    </row>
    <row r="57" spans="1:8" s="204" customFormat="1" x14ac:dyDescent="0.3">
      <c r="A57" s="113" t="s">
        <v>77</v>
      </c>
      <c r="B57" s="120">
        <v>20</v>
      </c>
      <c r="C57" s="122">
        <v>2210</v>
      </c>
      <c r="D57" s="124">
        <v>12000</v>
      </c>
      <c r="E57" s="232">
        <v>5</v>
      </c>
      <c r="F57" s="230">
        <v>20.82</v>
      </c>
      <c r="G57" s="113" t="s">
        <v>42</v>
      </c>
      <c r="H57" s="115" t="s">
        <v>127</v>
      </c>
    </row>
    <row r="58" spans="1:8" s="204" customFormat="1" x14ac:dyDescent="0.3">
      <c r="A58" s="242" t="s">
        <v>77</v>
      </c>
      <c r="B58" s="243">
        <v>20</v>
      </c>
      <c r="C58" s="245">
        <v>2210</v>
      </c>
      <c r="D58" s="213">
        <v>12000</v>
      </c>
      <c r="E58" s="232">
        <v>4</v>
      </c>
      <c r="F58" s="230">
        <v>16.472000000000001</v>
      </c>
      <c r="G58" s="113" t="s">
        <v>42</v>
      </c>
      <c r="H58" s="115" t="s">
        <v>127</v>
      </c>
    </row>
    <row r="59" spans="1:8" s="204" customFormat="1" x14ac:dyDescent="0.3">
      <c r="A59" s="113" t="s">
        <v>77</v>
      </c>
      <c r="B59" s="120">
        <v>20</v>
      </c>
      <c r="C59" s="122">
        <v>2210</v>
      </c>
      <c r="D59" s="130">
        <v>12000</v>
      </c>
      <c r="E59" s="232">
        <v>5</v>
      </c>
      <c r="F59" s="230">
        <v>20.57</v>
      </c>
      <c r="G59" s="113" t="s">
        <v>42</v>
      </c>
      <c r="H59" s="115" t="s">
        <v>127</v>
      </c>
    </row>
    <row r="60" spans="1:8" s="204" customFormat="1" x14ac:dyDescent="0.3">
      <c r="A60" s="113" t="s">
        <v>77</v>
      </c>
      <c r="B60" s="120">
        <v>20</v>
      </c>
      <c r="C60" s="122">
        <v>2210</v>
      </c>
      <c r="D60" s="130">
        <v>12000</v>
      </c>
      <c r="E60" s="232">
        <v>4</v>
      </c>
      <c r="F60" s="230">
        <v>16.765999999999998</v>
      </c>
      <c r="G60" s="113" t="s">
        <v>42</v>
      </c>
      <c r="H60" s="115" t="s">
        <v>127</v>
      </c>
    </row>
    <row r="61" spans="1:8" s="204" customFormat="1" x14ac:dyDescent="0.3">
      <c r="A61" s="113" t="s">
        <v>77</v>
      </c>
      <c r="B61" s="120">
        <v>20</v>
      </c>
      <c r="C61" s="122">
        <v>2210</v>
      </c>
      <c r="D61" s="130">
        <v>12000</v>
      </c>
      <c r="E61" s="232">
        <v>5</v>
      </c>
      <c r="F61" s="230">
        <v>20.92</v>
      </c>
      <c r="G61" s="113" t="s">
        <v>42</v>
      </c>
      <c r="H61" s="115" t="s">
        <v>127</v>
      </c>
    </row>
    <row r="62" spans="1:8" s="204" customFormat="1" x14ac:dyDescent="0.3">
      <c r="A62" s="113" t="s">
        <v>77</v>
      </c>
      <c r="B62" s="120">
        <v>20</v>
      </c>
      <c r="C62" s="122">
        <v>2210</v>
      </c>
      <c r="D62" s="130">
        <v>12000</v>
      </c>
      <c r="E62" s="117">
        <v>10</v>
      </c>
      <c r="F62" s="219">
        <v>51.503</v>
      </c>
      <c r="G62" s="113" t="s">
        <v>72</v>
      </c>
      <c r="H62" s="115" t="s">
        <v>127</v>
      </c>
    </row>
    <row r="63" spans="1:8" s="204" customFormat="1" x14ac:dyDescent="0.3">
      <c r="A63" s="127" t="s">
        <v>89</v>
      </c>
      <c r="B63" s="134">
        <v>20</v>
      </c>
      <c r="C63" s="134">
        <v>2210</v>
      </c>
      <c r="D63" s="134" t="s">
        <v>90</v>
      </c>
      <c r="E63" s="235">
        <v>1</v>
      </c>
      <c r="F63" s="236">
        <v>2.0779999999999998</v>
      </c>
      <c r="G63" s="127" t="s">
        <v>42</v>
      </c>
      <c r="H63" s="115" t="s">
        <v>127</v>
      </c>
    </row>
    <row r="64" spans="1:8" s="204" customFormat="1" x14ac:dyDescent="0.3">
      <c r="A64" s="113"/>
      <c r="B64" s="113">
        <v>20</v>
      </c>
      <c r="C64" s="113">
        <v>2210</v>
      </c>
      <c r="D64" s="113">
        <v>12000</v>
      </c>
      <c r="E64" s="232">
        <v>4</v>
      </c>
      <c r="F64" s="230">
        <v>16.696000000000002</v>
      </c>
      <c r="G64" s="113" t="s">
        <v>42</v>
      </c>
      <c r="H64" s="115" t="s">
        <v>127</v>
      </c>
    </row>
    <row r="65" spans="1:8" s="204" customFormat="1" x14ac:dyDescent="0.3">
      <c r="A65" s="130" t="s">
        <v>78</v>
      </c>
      <c r="B65" s="131">
        <v>22</v>
      </c>
      <c r="C65" s="131">
        <v>2170</v>
      </c>
      <c r="D65" s="131">
        <v>6040</v>
      </c>
      <c r="E65" s="234">
        <v>1</v>
      </c>
      <c r="F65" s="233">
        <v>2.2639999999999998</v>
      </c>
      <c r="G65" s="118" t="s">
        <v>42</v>
      </c>
      <c r="H65" s="115" t="s">
        <v>127</v>
      </c>
    </row>
    <row r="66" spans="1:8" s="204" customFormat="1" x14ac:dyDescent="0.3">
      <c r="A66" s="130" t="s">
        <v>78</v>
      </c>
      <c r="B66" s="131">
        <v>22</v>
      </c>
      <c r="C66" s="131">
        <v>2170</v>
      </c>
      <c r="D66" s="131">
        <v>6040</v>
      </c>
      <c r="E66" s="234">
        <v>1</v>
      </c>
      <c r="F66" s="233">
        <v>2.2639999999999998</v>
      </c>
      <c r="G66" s="118" t="s">
        <v>42</v>
      </c>
      <c r="H66" s="115" t="s">
        <v>127</v>
      </c>
    </row>
    <row r="67" spans="1:8" x14ac:dyDescent="0.3">
      <c r="A67" s="119" t="s">
        <v>78</v>
      </c>
      <c r="B67" s="120">
        <v>22</v>
      </c>
      <c r="C67" s="120">
        <v>2170</v>
      </c>
      <c r="D67" s="120">
        <v>6040</v>
      </c>
      <c r="E67" s="234">
        <v>1</v>
      </c>
      <c r="F67" s="233">
        <v>2.2639999999999998</v>
      </c>
      <c r="G67" s="118" t="s">
        <v>42</v>
      </c>
      <c r="H67" s="115" t="s">
        <v>127</v>
      </c>
    </row>
    <row r="68" spans="1:8" ht="21.75" customHeight="1" x14ac:dyDescent="0.3">
      <c r="A68" s="119" t="s">
        <v>78</v>
      </c>
      <c r="B68" s="120">
        <v>22</v>
      </c>
      <c r="C68" s="120">
        <v>2170</v>
      </c>
      <c r="D68" s="120">
        <v>6040</v>
      </c>
      <c r="E68" s="234">
        <v>1</v>
      </c>
      <c r="F68" s="233">
        <v>2.2639999999999998</v>
      </c>
      <c r="G68" s="118" t="s">
        <v>42</v>
      </c>
      <c r="H68" s="115" t="s">
        <v>127</v>
      </c>
    </row>
    <row r="69" spans="1:8" x14ac:dyDescent="0.3">
      <c r="A69" s="119" t="s">
        <v>78</v>
      </c>
      <c r="B69" s="120">
        <v>22</v>
      </c>
      <c r="C69" s="120">
        <v>2170</v>
      </c>
      <c r="D69" s="120">
        <v>6040</v>
      </c>
      <c r="E69" s="234">
        <v>1</v>
      </c>
      <c r="F69" s="233">
        <v>2.2639999999999998</v>
      </c>
      <c r="G69" s="118" t="s">
        <v>42</v>
      </c>
      <c r="H69" s="115" t="s">
        <v>127</v>
      </c>
    </row>
    <row r="70" spans="1:8" x14ac:dyDescent="0.3">
      <c r="A70" s="119" t="s">
        <v>78</v>
      </c>
      <c r="B70" s="120">
        <v>22</v>
      </c>
      <c r="C70" s="120">
        <v>2170</v>
      </c>
      <c r="D70" s="120">
        <v>6040</v>
      </c>
      <c r="E70" s="234">
        <v>1</v>
      </c>
      <c r="F70" s="233">
        <v>2.2639999999999998</v>
      </c>
      <c r="G70" s="118" t="s">
        <v>42</v>
      </c>
      <c r="H70" s="115" t="s">
        <v>127</v>
      </c>
    </row>
    <row r="71" spans="1:8" x14ac:dyDescent="0.3">
      <c r="A71" s="130" t="s">
        <v>78</v>
      </c>
      <c r="B71" s="131">
        <v>22</v>
      </c>
      <c r="C71" s="131">
        <v>2160</v>
      </c>
      <c r="D71" s="131">
        <v>6040</v>
      </c>
      <c r="E71" s="234">
        <v>1</v>
      </c>
      <c r="F71" s="233">
        <v>2.2530000000000001</v>
      </c>
      <c r="G71" s="118" t="s">
        <v>42</v>
      </c>
      <c r="H71" s="115" t="s">
        <v>127</v>
      </c>
    </row>
    <row r="72" spans="1:8" x14ac:dyDescent="0.3">
      <c r="A72" s="241" t="s">
        <v>78</v>
      </c>
      <c r="B72" s="131">
        <v>22</v>
      </c>
      <c r="C72" s="131">
        <v>2160</v>
      </c>
      <c r="D72" s="131">
        <v>6040</v>
      </c>
      <c r="E72" s="234">
        <v>1</v>
      </c>
      <c r="F72" s="233">
        <v>2.2530000000000001</v>
      </c>
      <c r="G72" s="118" t="s">
        <v>42</v>
      </c>
      <c r="H72" s="115" t="s">
        <v>127</v>
      </c>
    </row>
    <row r="73" spans="1:8" x14ac:dyDescent="0.3">
      <c r="A73" s="115" t="s">
        <v>99</v>
      </c>
      <c r="B73" s="119">
        <v>25</v>
      </c>
      <c r="C73" s="119">
        <v>1700</v>
      </c>
      <c r="D73" s="119">
        <v>5000</v>
      </c>
      <c r="E73" s="232">
        <v>1</v>
      </c>
      <c r="F73" s="230">
        <v>1.667</v>
      </c>
      <c r="G73" s="113" t="s">
        <v>15</v>
      </c>
      <c r="H73" s="115" t="s">
        <v>127</v>
      </c>
    </row>
    <row r="74" spans="1:8" x14ac:dyDescent="0.3">
      <c r="B74" s="164">
        <v>25.2</v>
      </c>
      <c r="C74" s="164">
        <v>2160</v>
      </c>
      <c r="D74" s="164">
        <v>11700</v>
      </c>
      <c r="E74" s="117"/>
      <c r="F74" s="222">
        <v>4.9989999999999997</v>
      </c>
      <c r="G74" s="113" t="s">
        <v>117</v>
      </c>
      <c r="H74" s="115" t="s">
        <v>127</v>
      </c>
    </row>
    <row r="75" spans="1:8" x14ac:dyDescent="0.3">
      <c r="B75" s="164">
        <v>26</v>
      </c>
      <c r="C75" s="164">
        <v>2160</v>
      </c>
      <c r="D75" s="164">
        <v>11730</v>
      </c>
      <c r="E75" s="117"/>
      <c r="F75" s="222">
        <v>5.1710000000000003</v>
      </c>
      <c r="G75" s="113" t="s">
        <v>117</v>
      </c>
      <c r="H75" s="115" t="s">
        <v>127</v>
      </c>
    </row>
    <row r="76" spans="1:8" x14ac:dyDescent="0.3">
      <c r="B76" s="164">
        <v>26</v>
      </c>
      <c r="C76" s="164">
        <v>2160</v>
      </c>
      <c r="D76" s="164">
        <v>11730</v>
      </c>
      <c r="E76" s="117"/>
      <c r="F76" s="222">
        <v>5.1710000000000003</v>
      </c>
      <c r="G76" s="113" t="s">
        <v>117</v>
      </c>
      <c r="H76" s="115" t="s">
        <v>127</v>
      </c>
    </row>
    <row r="77" spans="1:8" x14ac:dyDescent="0.3">
      <c r="A77" s="113" t="s">
        <v>6</v>
      </c>
      <c r="B77" s="197">
        <v>32</v>
      </c>
      <c r="C77" s="197">
        <v>2150</v>
      </c>
      <c r="D77" s="197">
        <v>12100</v>
      </c>
      <c r="E77" s="168"/>
      <c r="F77" s="220">
        <v>6.5350000000000001</v>
      </c>
      <c r="G77" s="126" t="s">
        <v>117</v>
      </c>
      <c r="H77" s="115" t="s">
        <v>127</v>
      </c>
    </row>
    <row r="78" spans="1:8" x14ac:dyDescent="0.3">
      <c r="A78" s="113" t="s">
        <v>6</v>
      </c>
      <c r="B78" s="197">
        <v>32</v>
      </c>
      <c r="C78" s="197">
        <v>2150</v>
      </c>
      <c r="D78" s="197">
        <v>12100</v>
      </c>
      <c r="E78" s="168"/>
      <c r="F78" s="220">
        <v>6.5350000000000001</v>
      </c>
      <c r="G78" s="126" t="s">
        <v>117</v>
      </c>
      <c r="H78" s="115" t="s">
        <v>127</v>
      </c>
    </row>
    <row r="79" spans="1:8" x14ac:dyDescent="0.3">
      <c r="A79" s="113" t="s">
        <v>6</v>
      </c>
      <c r="B79" s="197">
        <v>32</v>
      </c>
      <c r="C79" s="197">
        <v>2150</v>
      </c>
      <c r="D79" s="197">
        <v>12100</v>
      </c>
      <c r="E79" s="168"/>
      <c r="F79" s="220">
        <v>6.5350000000000001</v>
      </c>
      <c r="G79" s="126" t="s">
        <v>117</v>
      </c>
      <c r="H79" s="115" t="s">
        <v>127</v>
      </c>
    </row>
    <row r="80" spans="1:8" x14ac:dyDescent="0.3">
      <c r="A80" s="113" t="s">
        <v>6</v>
      </c>
      <c r="B80" s="244">
        <v>32</v>
      </c>
      <c r="C80" s="244">
        <v>2150</v>
      </c>
      <c r="D80" s="244">
        <v>12100</v>
      </c>
      <c r="E80" s="246"/>
      <c r="F80" s="248">
        <v>6.5350000000000001</v>
      </c>
      <c r="G80" s="192" t="s">
        <v>117</v>
      </c>
      <c r="H80" s="115" t="s">
        <v>127</v>
      </c>
    </row>
    <row r="81" spans="1:8" x14ac:dyDescent="0.3">
      <c r="A81" s="113"/>
      <c r="B81" s="113">
        <v>40</v>
      </c>
      <c r="C81" s="113">
        <v>1625</v>
      </c>
      <c r="D81" s="113" t="s">
        <v>122</v>
      </c>
      <c r="E81" s="117"/>
      <c r="F81" s="230">
        <v>2.91</v>
      </c>
      <c r="G81" s="113" t="s">
        <v>121</v>
      </c>
      <c r="H81" s="115" t="s">
        <v>127</v>
      </c>
    </row>
    <row r="82" spans="1:8" x14ac:dyDescent="0.3">
      <c r="A82" s="119" t="s">
        <v>46</v>
      </c>
      <c r="B82" s="119" t="s">
        <v>86</v>
      </c>
      <c r="C82" s="119">
        <v>1500</v>
      </c>
      <c r="D82" s="119">
        <v>6000</v>
      </c>
      <c r="E82" s="119"/>
      <c r="F82" s="219">
        <v>62</v>
      </c>
      <c r="G82" s="113" t="s">
        <v>87</v>
      </c>
      <c r="H82" s="115" t="s">
        <v>124</v>
      </c>
    </row>
    <row r="83" spans="1:8" x14ac:dyDescent="0.3">
      <c r="F83" s="223">
        <f>SUM(F2:F82)</f>
        <v>455.09500000000014</v>
      </c>
    </row>
    <row r="84" spans="1:8" x14ac:dyDescent="0.3">
      <c r="F84" s="223"/>
    </row>
  </sheetData>
  <autoFilter ref="A1:H76">
    <sortState ref="A2:I89">
      <sortCondition ref="B1:B82"/>
    </sortState>
  </autoFilter>
  <pageMargins left="1" right="1" top="1" bottom="1" header="0.5" footer="0.5"/>
  <pageSetup paperSize="9"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  <pageSetUpPr fitToPage="1"/>
  </sheetPr>
  <dimension ref="A1:K84"/>
  <sheetViews>
    <sheetView zoomScaleNormal="100" workbookViewId="0">
      <pane ySplit="1" topLeftCell="A2" activePane="bottomLeft" state="frozen"/>
      <selection pane="bottomLeft" activeCell="A6" sqref="A6"/>
    </sheetView>
  </sheetViews>
  <sheetFormatPr defaultColWidth="12.7109375" defaultRowHeight="15.75" x14ac:dyDescent="0.25"/>
  <cols>
    <col min="1" max="1" width="10.85546875" style="26" customWidth="1"/>
    <col min="2" max="2" width="13.140625" style="50" customWidth="1"/>
    <col min="3" max="3" width="12.5703125" style="50" customWidth="1"/>
    <col min="4" max="4" width="21.7109375" style="50" customWidth="1"/>
    <col min="5" max="5" width="26.7109375" style="50" customWidth="1"/>
    <col min="6" max="6" width="8.28515625" style="26" customWidth="1"/>
    <col min="7" max="7" width="10" style="50" customWidth="1"/>
    <col min="8" max="8" width="12.85546875" style="26" customWidth="1"/>
    <col min="9" max="9" width="13.5703125" style="26" customWidth="1"/>
    <col min="10" max="10" width="10.5703125" style="26" customWidth="1"/>
    <col min="11" max="11" width="19.140625" style="48" customWidth="1"/>
    <col min="12" max="16384" width="12.7109375" style="48"/>
  </cols>
  <sheetData>
    <row r="1" spans="1:11" s="95" customFormat="1" ht="60.75" customHeight="1" x14ac:dyDescent="0.25">
      <c r="A1" s="27" t="s">
        <v>40</v>
      </c>
      <c r="B1" s="28" t="s">
        <v>1</v>
      </c>
      <c r="C1" s="28" t="s">
        <v>2</v>
      </c>
      <c r="D1" s="28" t="s">
        <v>3</v>
      </c>
      <c r="E1" s="28" t="s">
        <v>50</v>
      </c>
      <c r="F1" s="27" t="s">
        <v>27</v>
      </c>
      <c r="G1" s="24" t="s">
        <v>4</v>
      </c>
      <c r="H1" s="27" t="s">
        <v>11</v>
      </c>
      <c r="I1" s="27" t="s">
        <v>9</v>
      </c>
      <c r="J1" s="27" t="s">
        <v>10</v>
      </c>
      <c r="K1" s="95" t="s">
        <v>130</v>
      </c>
    </row>
    <row r="2" spans="1:11" s="52" customFormat="1" ht="15.75" hidden="1" customHeight="1" x14ac:dyDescent="0.25">
      <c r="A2" s="183" t="s">
        <v>111</v>
      </c>
      <c r="B2" s="171">
        <v>1.75</v>
      </c>
      <c r="C2" s="172">
        <v>1200</v>
      </c>
      <c r="D2" s="91">
        <v>2500</v>
      </c>
      <c r="E2" s="91" t="s">
        <v>107</v>
      </c>
      <c r="F2" s="108"/>
      <c r="G2" s="173">
        <v>7.26</v>
      </c>
      <c r="H2" s="170">
        <f>G2-J2</f>
        <v>7.26</v>
      </c>
      <c r="I2" s="25" t="s">
        <v>28</v>
      </c>
      <c r="J2" s="135"/>
      <c r="K2" s="98"/>
    </row>
    <row r="3" spans="1:11" s="52" customFormat="1" ht="15.75" hidden="1" customHeight="1" x14ac:dyDescent="0.25">
      <c r="A3" s="183" t="s">
        <v>111</v>
      </c>
      <c r="B3" s="171">
        <v>1.8</v>
      </c>
      <c r="C3" s="172">
        <v>1200</v>
      </c>
      <c r="D3" s="91">
        <v>2500</v>
      </c>
      <c r="E3" s="91" t="s">
        <v>107</v>
      </c>
      <c r="F3" s="108"/>
      <c r="G3" s="173">
        <v>7.5</v>
      </c>
      <c r="H3" s="170">
        <f>G3-J3</f>
        <v>7.5</v>
      </c>
      <c r="I3" s="25" t="s">
        <v>28</v>
      </c>
      <c r="J3" s="25"/>
      <c r="K3" s="98"/>
    </row>
    <row r="4" spans="1:11" s="148" customFormat="1" hidden="1" x14ac:dyDescent="0.25">
      <c r="A4" s="183" t="s">
        <v>112</v>
      </c>
      <c r="B4" s="171">
        <v>4.5</v>
      </c>
      <c r="C4" s="172">
        <v>1420</v>
      </c>
      <c r="D4" s="91">
        <v>6000</v>
      </c>
      <c r="E4" s="91" t="s">
        <v>107</v>
      </c>
      <c r="F4" s="108"/>
      <c r="G4" s="173">
        <v>30.024999999999999</v>
      </c>
      <c r="H4" s="170">
        <f>G4-J4</f>
        <v>0</v>
      </c>
      <c r="I4" s="25" t="s">
        <v>28</v>
      </c>
      <c r="J4" s="25">
        <v>30.024999999999999</v>
      </c>
      <c r="K4" s="98"/>
    </row>
    <row r="5" spans="1:11" s="148" customFormat="1" hidden="1" x14ac:dyDescent="0.25">
      <c r="A5" s="183" t="s">
        <v>112</v>
      </c>
      <c r="B5" s="171">
        <v>4.5</v>
      </c>
      <c r="C5" s="172">
        <v>1420</v>
      </c>
      <c r="D5" s="91">
        <v>6000</v>
      </c>
      <c r="E5" s="91" t="s">
        <v>107</v>
      </c>
      <c r="F5" s="25"/>
      <c r="G5" s="173">
        <v>16.690000000000001</v>
      </c>
      <c r="H5" s="170">
        <f>G5-J5</f>
        <v>16.690000000000001</v>
      </c>
      <c r="I5" s="25" t="s">
        <v>28</v>
      </c>
      <c r="J5" s="25"/>
      <c r="K5" s="98"/>
    </row>
    <row r="6" spans="1:11" s="148" customFormat="1" x14ac:dyDescent="0.25">
      <c r="A6" s="26"/>
      <c r="B6" s="50">
        <v>3</v>
      </c>
      <c r="C6" s="50">
        <v>1250</v>
      </c>
      <c r="D6" s="50">
        <v>2500</v>
      </c>
      <c r="E6" s="50"/>
      <c r="F6" s="210">
        <v>57</v>
      </c>
      <c r="G6" s="209">
        <v>4.2679999999999998</v>
      </c>
      <c r="H6" s="170">
        <f>G6-J6</f>
        <v>4.2679999999999998</v>
      </c>
      <c r="I6" s="26" t="s">
        <v>15</v>
      </c>
      <c r="J6" s="26"/>
      <c r="K6" s="48">
        <v>41500</v>
      </c>
    </row>
    <row r="7" spans="1:11" s="148" customFormat="1" x14ac:dyDescent="0.25">
      <c r="A7" s="106" t="s">
        <v>84</v>
      </c>
      <c r="B7" s="110">
        <v>6</v>
      </c>
      <c r="C7" s="110">
        <v>1430</v>
      </c>
      <c r="D7" s="110">
        <v>6000</v>
      </c>
      <c r="E7" s="104"/>
      <c r="F7" s="153">
        <v>25</v>
      </c>
      <c r="G7" s="154">
        <v>9.9600000000000009</v>
      </c>
      <c r="H7" s="170">
        <f>G7-J7</f>
        <v>9.9600000000000009</v>
      </c>
      <c r="I7" s="103" t="s">
        <v>15</v>
      </c>
      <c r="J7" s="103"/>
      <c r="K7" s="48">
        <v>41500</v>
      </c>
    </row>
    <row r="8" spans="1:11" s="52" customFormat="1" hidden="1" x14ac:dyDescent="0.25">
      <c r="A8" s="106" t="s">
        <v>84</v>
      </c>
      <c r="B8" s="110">
        <v>6</v>
      </c>
      <c r="C8" s="110">
        <v>1430</v>
      </c>
      <c r="D8" s="110">
        <v>6000</v>
      </c>
      <c r="E8" s="91"/>
      <c r="F8" s="136">
        <v>25</v>
      </c>
      <c r="G8" s="154">
        <v>9.9600000000000009</v>
      </c>
      <c r="H8" s="170">
        <f>G8-J8</f>
        <v>9.9600000000000009</v>
      </c>
      <c r="I8" s="103" t="s">
        <v>28</v>
      </c>
      <c r="J8" s="25"/>
    </row>
    <row r="9" spans="1:11" s="52" customFormat="1" hidden="1" x14ac:dyDescent="0.25">
      <c r="A9" s="172" t="s">
        <v>26</v>
      </c>
      <c r="B9" s="110">
        <v>6</v>
      </c>
      <c r="C9" s="172">
        <v>1240</v>
      </c>
      <c r="D9" s="91">
        <v>6000</v>
      </c>
      <c r="E9" s="91" t="s">
        <v>107</v>
      </c>
      <c r="F9" s="25"/>
      <c r="G9" s="173">
        <v>32.534999999999997</v>
      </c>
      <c r="H9" s="170">
        <f>G9-J9</f>
        <v>32.534999999999997</v>
      </c>
      <c r="I9" s="25" t="s">
        <v>28</v>
      </c>
      <c r="J9" s="25"/>
      <c r="K9" s="98"/>
    </row>
    <row r="10" spans="1:11" s="52" customFormat="1" hidden="1" x14ac:dyDescent="0.25">
      <c r="A10" s="172" t="s">
        <v>110</v>
      </c>
      <c r="B10" s="110">
        <v>6</v>
      </c>
      <c r="C10" s="172">
        <v>1702</v>
      </c>
      <c r="D10" s="91">
        <v>6000</v>
      </c>
      <c r="E10" s="91" t="s">
        <v>107</v>
      </c>
      <c r="F10" s="25"/>
      <c r="G10" s="173">
        <v>27.4</v>
      </c>
      <c r="H10" s="170">
        <f>G10-J10</f>
        <v>27.4</v>
      </c>
      <c r="I10" s="25" t="s">
        <v>28</v>
      </c>
      <c r="J10" s="25"/>
      <c r="K10" s="98"/>
    </row>
    <row r="11" spans="1:11" s="52" customFormat="1" hidden="1" x14ac:dyDescent="0.25">
      <c r="A11" s="172" t="s">
        <v>26</v>
      </c>
      <c r="B11" s="110">
        <v>6</v>
      </c>
      <c r="C11" s="172">
        <v>1310</v>
      </c>
      <c r="D11" s="91">
        <v>6000</v>
      </c>
      <c r="E11" s="91" t="s">
        <v>107</v>
      </c>
      <c r="F11" s="25"/>
      <c r="G11" s="173">
        <v>32.200000000000003</v>
      </c>
      <c r="H11" s="170">
        <f>G11-J11</f>
        <v>32.200000000000003</v>
      </c>
      <c r="I11" s="25" t="s">
        <v>28</v>
      </c>
      <c r="J11" s="25"/>
      <c r="K11" s="98"/>
    </row>
    <row r="12" spans="1:11" s="52" customFormat="1" x14ac:dyDescent="0.25">
      <c r="A12" s="106" t="s">
        <v>84</v>
      </c>
      <c r="B12" s="110">
        <v>6</v>
      </c>
      <c r="C12" s="110">
        <v>1430</v>
      </c>
      <c r="D12" s="110">
        <v>6000</v>
      </c>
      <c r="E12" s="91"/>
      <c r="F12" s="136">
        <v>25</v>
      </c>
      <c r="G12" s="154">
        <v>9.9600000000000009</v>
      </c>
      <c r="H12" s="170">
        <f>G12-J12</f>
        <v>9.9600000000000009</v>
      </c>
      <c r="I12" s="103" t="s">
        <v>15</v>
      </c>
      <c r="J12" s="25"/>
      <c r="K12" s="48">
        <v>41500</v>
      </c>
    </row>
    <row r="13" spans="1:11" s="52" customFormat="1" hidden="1" x14ac:dyDescent="0.25">
      <c r="A13" s="182" t="s">
        <v>38</v>
      </c>
      <c r="B13" s="174">
        <v>9</v>
      </c>
      <c r="C13" s="175">
        <v>1939</v>
      </c>
      <c r="D13" s="176">
        <v>12200</v>
      </c>
      <c r="E13" s="175"/>
      <c r="F13" s="25"/>
      <c r="G13" s="177">
        <v>1.671</v>
      </c>
      <c r="H13" s="170">
        <f>G13-J13</f>
        <v>1.671</v>
      </c>
      <c r="I13" s="25" t="s">
        <v>31</v>
      </c>
      <c r="J13" s="177"/>
      <c r="K13" s="98"/>
    </row>
    <row r="14" spans="1:11" s="52" customFormat="1" hidden="1" x14ac:dyDescent="0.25">
      <c r="A14" s="182" t="s">
        <v>38</v>
      </c>
      <c r="B14" s="174">
        <v>9</v>
      </c>
      <c r="C14" s="175">
        <v>1939</v>
      </c>
      <c r="D14" s="176">
        <v>12200</v>
      </c>
      <c r="E14" s="175"/>
      <c r="F14" s="25"/>
      <c r="G14" s="177">
        <v>1.671</v>
      </c>
      <c r="H14" s="170">
        <f>G14-J14</f>
        <v>1.671</v>
      </c>
      <c r="I14" s="25" t="s">
        <v>31</v>
      </c>
      <c r="J14" s="177"/>
      <c r="K14" s="98"/>
    </row>
    <row r="15" spans="1:11" s="52" customFormat="1" hidden="1" x14ac:dyDescent="0.25">
      <c r="A15" s="182" t="s">
        <v>38</v>
      </c>
      <c r="B15" s="174">
        <v>9</v>
      </c>
      <c r="C15" s="175">
        <v>1939</v>
      </c>
      <c r="D15" s="176">
        <v>12200</v>
      </c>
      <c r="E15" s="175"/>
      <c r="F15" s="25"/>
      <c r="G15" s="177">
        <v>1.671</v>
      </c>
      <c r="H15" s="170">
        <f>G15-J15</f>
        <v>1.671</v>
      </c>
      <c r="I15" s="25" t="s">
        <v>31</v>
      </c>
      <c r="J15" s="177"/>
      <c r="K15" s="98"/>
    </row>
    <row r="16" spans="1:11" s="52" customFormat="1" hidden="1" x14ac:dyDescent="0.25">
      <c r="A16" s="182" t="s">
        <v>38</v>
      </c>
      <c r="B16" s="174">
        <v>9</v>
      </c>
      <c r="C16" s="175">
        <v>1939</v>
      </c>
      <c r="D16" s="176">
        <v>12200</v>
      </c>
      <c r="E16" s="175"/>
      <c r="F16" s="25"/>
      <c r="G16" s="177">
        <v>1.671</v>
      </c>
      <c r="H16" s="170">
        <f>G16-J16</f>
        <v>1.671</v>
      </c>
      <c r="I16" s="25" t="s">
        <v>31</v>
      </c>
      <c r="J16" s="177"/>
      <c r="K16" s="98"/>
    </row>
    <row r="17" spans="1:11" s="52" customFormat="1" ht="15.75" hidden="1" customHeight="1" x14ac:dyDescent="0.25">
      <c r="A17" s="184" t="s">
        <v>6</v>
      </c>
      <c r="B17" s="185">
        <v>9</v>
      </c>
      <c r="C17" s="186">
        <v>2220</v>
      </c>
      <c r="D17" s="187">
        <v>12200</v>
      </c>
      <c r="E17" s="186"/>
      <c r="F17" s="169"/>
      <c r="G17" s="188">
        <v>1.913</v>
      </c>
      <c r="H17" s="170">
        <f>G17-J17</f>
        <v>1.913</v>
      </c>
      <c r="I17" s="169" t="s">
        <v>31</v>
      </c>
      <c r="J17" s="188"/>
      <c r="K17" s="98"/>
    </row>
    <row r="18" spans="1:11" s="25" customFormat="1" hidden="1" x14ac:dyDescent="0.25">
      <c r="A18" s="182" t="s">
        <v>6</v>
      </c>
      <c r="B18" s="174">
        <v>9</v>
      </c>
      <c r="C18" s="175">
        <v>2220</v>
      </c>
      <c r="D18" s="176">
        <v>12200</v>
      </c>
      <c r="E18" s="175"/>
      <c r="G18" s="177">
        <v>1.913</v>
      </c>
      <c r="H18" s="170">
        <f>G18-J18</f>
        <v>1.913</v>
      </c>
      <c r="I18" s="25" t="s">
        <v>31</v>
      </c>
      <c r="J18" s="177"/>
    </row>
    <row r="19" spans="1:11" s="25" customFormat="1" hidden="1" x14ac:dyDescent="0.25">
      <c r="A19" s="183" t="s">
        <v>113</v>
      </c>
      <c r="B19" s="174">
        <v>10</v>
      </c>
      <c r="C19" s="172">
        <v>1348</v>
      </c>
      <c r="D19" s="91">
        <v>6000</v>
      </c>
      <c r="E19" s="91" t="s">
        <v>107</v>
      </c>
      <c r="G19" s="173">
        <v>33.229999999999997</v>
      </c>
      <c r="H19" s="170">
        <f>G19-J19</f>
        <v>0</v>
      </c>
      <c r="I19" s="25" t="s">
        <v>28</v>
      </c>
      <c r="J19" s="25">
        <v>33.229999999999997</v>
      </c>
    </row>
    <row r="20" spans="1:11" s="25" customFormat="1" hidden="1" x14ac:dyDescent="0.25">
      <c r="A20" s="183" t="s">
        <v>113</v>
      </c>
      <c r="B20" s="174">
        <v>10</v>
      </c>
      <c r="C20" s="172">
        <v>1348</v>
      </c>
      <c r="D20" s="91">
        <v>6000</v>
      </c>
      <c r="E20" s="91" t="s">
        <v>107</v>
      </c>
      <c r="G20" s="173">
        <v>30.645</v>
      </c>
      <c r="H20" s="170">
        <f>G20-J20</f>
        <v>13.875</v>
      </c>
      <c r="I20" s="25" t="s">
        <v>28</v>
      </c>
      <c r="J20" s="25">
        <v>16.77</v>
      </c>
    </row>
    <row r="21" spans="1:11" s="25" customFormat="1" hidden="1" x14ac:dyDescent="0.25">
      <c r="A21" s="183" t="s">
        <v>113</v>
      </c>
      <c r="B21" s="174">
        <v>10</v>
      </c>
      <c r="C21" s="172">
        <v>1348</v>
      </c>
      <c r="D21" s="91">
        <v>6000</v>
      </c>
      <c r="E21" s="91" t="s">
        <v>107</v>
      </c>
      <c r="G21" s="173">
        <v>31.14</v>
      </c>
      <c r="H21" s="170">
        <f>G21-J21</f>
        <v>31.14</v>
      </c>
      <c r="I21" s="25" t="s">
        <v>28</v>
      </c>
    </row>
    <row r="22" spans="1:11" s="25" customFormat="1" hidden="1" x14ac:dyDescent="0.25">
      <c r="A22" s="182" t="s">
        <v>109</v>
      </c>
      <c r="B22" s="174">
        <v>10</v>
      </c>
      <c r="C22" s="175">
        <v>2000</v>
      </c>
      <c r="D22" s="176">
        <v>8000</v>
      </c>
      <c r="E22" s="175"/>
      <c r="G22" s="177">
        <v>1.3169999999999999</v>
      </c>
      <c r="H22" s="170">
        <f>G22-J22</f>
        <v>0</v>
      </c>
      <c r="I22" s="25" t="s">
        <v>31</v>
      </c>
      <c r="J22" s="177">
        <v>1.3169999999999999</v>
      </c>
    </row>
    <row r="23" spans="1:11" s="25" customFormat="1" hidden="1" x14ac:dyDescent="0.25">
      <c r="A23" s="182" t="s">
        <v>109</v>
      </c>
      <c r="B23" s="174">
        <v>10</v>
      </c>
      <c r="C23" s="175">
        <v>2000</v>
      </c>
      <c r="D23" s="176">
        <v>8000</v>
      </c>
      <c r="E23" s="175"/>
      <c r="G23" s="177">
        <v>1.3169999999999999</v>
      </c>
      <c r="H23" s="170">
        <f>G23-J23</f>
        <v>0</v>
      </c>
      <c r="I23" s="25" t="s">
        <v>31</v>
      </c>
      <c r="J23" s="177">
        <v>1.3169999999999999</v>
      </c>
    </row>
    <row r="24" spans="1:11" s="25" customFormat="1" hidden="1" x14ac:dyDescent="0.25">
      <c r="A24" s="182" t="s">
        <v>109</v>
      </c>
      <c r="B24" s="174">
        <v>10</v>
      </c>
      <c r="C24" s="175">
        <v>2000</v>
      </c>
      <c r="D24" s="176">
        <v>8000</v>
      </c>
      <c r="E24" s="175"/>
      <c r="G24" s="177">
        <v>1.3169999999999999</v>
      </c>
      <c r="H24" s="170">
        <f>G24-J24</f>
        <v>0</v>
      </c>
      <c r="I24" s="25" t="s">
        <v>31</v>
      </c>
      <c r="J24" s="177">
        <v>1.3169999999999999</v>
      </c>
    </row>
    <row r="25" spans="1:11" s="25" customFormat="1" hidden="1" x14ac:dyDescent="0.25">
      <c r="A25" s="182" t="s">
        <v>109</v>
      </c>
      <c r="B25" s="174">
        <v>10</v>
      </c>
      <c r="C25" s="175">
        <v>2000</v>
      </c>
      <c r="D25" s="176">
        <v>8000</v>
      </c>
      <c r="E25" s="175"/>
      <c r="G25" s="177">
        <v>1.3169999999999999</v>
      </c>
      <c r="H25" s="170">
        <f>G25-J25</f>
        <v>0</v>
      </c>
      <c r="I25" s="25" t="s">
        <v>31</v>
      </c>
      <c r="J25" s="177">
        <v>1.3169999999999999</v>
      </c>
    </row>
    <row r="26" spans="1:11" s="25" customFormat="1" hidden="1" x14ac:dyDescent="0.25">
      <c r="A26" s="182" t="s">
        <v>109</v>
      </c>
      <c r="B26" s="174">
        <v>10</v>
      </c>
      <c r="C26" s="175">
        <v>2000</v>
      </c>
      <c r="D26" s="176">
        <v>8000</v>
      </c>
      <c r="E26" s="175"/>
      <c r="G26" s="177">
        <v>1.3169999999999999</v>
      </c>
      <c r="H26" s="170">
        <f>G26-J26</f>
        <v>0</v>
      </c>
      <c r="I26" s="25" t="s">
        <v>31</v>
      </c>
      <c r="J26" s="177">
        <v>1.3169999999999999</v>
      </c>
    </row>
    <row r="27" spans="1:11" s="25" customFormat="1" hidden="1" x14ac:dyDescent="0.25">
      <c r="A27" s="182" t="s">
        <v>109</v>
      </c>
      <c r="B27" s="174">
        <v>10</v>
      </c>
      <c r="C27" s="175">
        <v>2000</v>
      </c>
      <c r="D27" s="176">
        <v>8000</v>
      </c>
      <c r="E27" s="175"/>
      <c r="G27" s="177">
        <v>1.3169999999999999</v>
      </c>
      <c r="H27" s="170">
        <f>G27-J27</f>
        <v>0</v>
      </c>
      <c r="I27" s="25" t="s">
        <v>31</v>
      </c>
      <c r="J27" s="177">
        <v>1.3169999999999999</v>
      </c>
    </row>
    <row r="28" spans="1:11" s="25" customFormat="1" hidden="1" x14ac:dyDescent="0.25">
      <c r="A28" s="182" t="s">
        <v>109</v>
      </c>
      <c r="B28" s="174">
        <v>10</v>
      </c>
      <c r="C28" s="175">
        <v>2000</v>
      </c>
      <c r="D28" s="176">
        <v>8000</v>
      </c>
      <c r="E28" s="175"/>
      <c r="G28" s="177">
        <v>1.3169999999999999</v>
      </c>
      <c r="H28" s="170">
        <f>G28-J28</f>
        <v>0</v>
      </c>
      <c r="I28" s="25" t="s">
        <v>31</v>
      </c>
      <c r="J28" s="177">
        <v>1.3169999999999999</v>
      </c>
    </row>
    <row r="29" spans="1:11" s="25" customFormat="1" hidden="1" x14ac:dyDescent="0.25">
      <c r="A29" s="182" t="s">
        <v>109</v>
      </c>
      <c r="B29" s="174">
        <v>10</v>
      </c>
      <c r="C29" s="175">
        <v>2000</v>
      </c>
      <c r="D29" s="176">
        <v>8000</v>
      </c>
      <c r="E29" s="175"/>
      <c r="G29" s="177">
        <v>1.3169999999999999</v>
      </c>
      <c r="H29" s="170">
        <f>G29-J29</f>
        <v>0</v>
      </c>
      <c r="I29" s="25" t="s">
        <v>31</v>
      </c>
      <c r="J29" s="177">
        <v>1.3169999999999999</v>
      </c>
    </row>
    <row r="30" spans="1:11" s="25" customFormat="1" hidden="1" x14ac:dyDescent="0.25">
      <c r="A30" s="182" t="s">
        <v>109</v>
      </c>
      <c r="B30" s="174">
        <v>10</v>
      </c>
      <c r="C30" s="175">
        <v>2000</v>
      </c>
      <c r="D30" s="176">
        <v>8000</v>
      </c>
      <c r="E30" s="175"/>
      <c r="G30" s="177">
        <v>1.3169999999999999</v>
      </c>
      <c r="H30" s="170">
        <f>G30-J30</f>
        <v>0</v>
      </c>
      <c r="I30" s="25" t="s">
        <v>31</v>
      </c>
      <c r="J30" s="177">
        <v>1.3169999999999999</v>
      </c>
    </row>
    <row r="31" spans="1:11" s="25" customFormat="1" hidden="1" x14ac:dyDescent="0.25">
      <c r="A31" s="183" t="s">
        <v>114</v>
      </c>
      <c r="B31" s="171">
        <v>10.029999999999999</v>
      </c>
      <c r="C31" s="172">
        <v>1575</v>
      </c>
      <c r="D31" s="91">
        <v>6000</v>
      </c>
      <c r="E31" s="91" t="s">
        <v>107</v>
      </c>
      <c r="G31" s="173">
        <v>9.64</v>
      </c>
      <c r="H31" s="170">
        <f>G31-J31</f>
        <v>2.2000000000000002</v>
      </c>
      <c r="I31" s="25" t="s">
        <v>28</v>
      </c>
      <c r="J31" s="25">
        <v>7.44</v>
      </c>
    </row>
    <row r="32" spans="1:11" s="25" customFormat="1" hidden="1" x14ac:dyDescent="0.25">
      <c r="A32" s="182" t="s">
        <v>6</v>
      </c>
      <c r="B32" s="174">
        <v>11.7</v>
      </c>
      <c r="C32" s="175">
        <v>1618</v>
      </c>
      <c r="D32" s="176">
        <v>11910</v>
      </c>
      <c r="E32" s="175"/>
      <c r="G32" s="177">
        <v>1.77</v>
      </c>
      <c r="H32" s="170">
        <f>G32-J32</f>
        <v>1.77</v>
      </c>
      <c r="I32" s="25" t="s">
        <v>31</v>
      </c>
      <c r="J32" s="177"/>
    </row>
    <row r="33" spans="1:10" s="25" customFormat="1" hidden="1" x14ac:dyDescent="0.25">
      <c r="A33" s="182" t="s">
        <v>6</v>
      </c>
      <c r="B33" s="174">
        <v>11.7</v>
      </c>
      <c r="C33" s="175">
        <v>1618</v>
      </c>
      <c r="D33" s="176">
        <v>11810</v>
      </c>
      <c r="E33" s="175"/>
      <c r="G33" s="177">
        <v>1.7549999999999999</v>
      </c>
      <c r="H33" s="170">
        <f>G33-J33</f>
        <v>1.7549999999999999</v>
      </c>
      <c r="I33" s="25" t="s">
        <v>31</v>
      </c>
      <c r="J33" s="177"/>
    </row>
    <row r="34" spans="1:10" s="25" customFormat="1" hidden="1" x14ac:dyDescent="0.25">
      <c r="A34" s="182" t="s">
        <v>6</v>
      </c>
      <c r="B34" s="174">
        <v>11.7</v>
      </c>
      <c r="C34" s="175">
        <v>1618</v>
      </c>
      <c r="D34" s="176">
        <v>12200</v>
      </c>
      <c r="E34" s="175"/>
      <c r="G34" s="177">
        <v>1.8129999999999999</v>
      </c>
      <c r="H34" s="170">
        <f>G34-J34</f>
        <v>0</v>
      </c>
      <c r="I34" s="25" t="s">
        <v>31</v>
      </c>
      <c r="J34" s="177">
        <v>1.8129999999999999</v>
      </c>
    </row>
    <row r="35" spans="1:10" s="25" customFormat="1" hidden="1" x14ac:dyDescent="0.25">
      <c r="A35" s="182" t="s">
        <v>6</v>
      </c>
      <c r="B35" s="174">
        <v>11.7</v>
      </c>
      <c r="C35" s="175">
        <v>1618</v>
      </c>
      <c r="D35" s="176">
        <v>12200</v>
      </c>
      <c r="E35" s="175"/>
      <c r="G35" s="177">
        <v>1.8129999999999999</v>
      </c>
      <c r="H35" s="170">
        <f>G35-J35</f>
        <v>0</v>
      </c>
      <c r="I35" s="25" t="s">
        <v>31</v>
      </c>
      <c r="J35" s="177">
        <v>1.8129999999999999</v>
      </c>
    </row>
    <row r="36" spans="1:10" s="25" customFormat="1" hidden="1" x14ac:dyDescent="0.25">
      <c r="A36" s="182" t="s">
        <v>6</v>
      </c>
      <c r="B36" s="174">
        <v>11.7</v>
      </c>
      <c r="C36" s="175">
        <v>1618</v>
      </c>
      <c r="D36" s="176">
        <v>12200</v>
      </c>
      <c r="E36" s="175"/>
      <c r="G36" s="177">
        <v>1.8129999999999999</v>
      </c>
      <c r="H36" s="170">
        <f>G36-J36</f>
        <v>0</v>
      </c>
      <c r="I36" s="25" t="s">
        <v>31</v>
      </c>
      <c r="J36" s="177">
        <v>1.8129999999999999</v>
      </c>
    </row>
    <row r="37" spans="1:10" s="25" customFormat="1" hidden="1" x14ac:dyDescent="0.25">
      <c r="A37" s="182" t="s">
        <v>6</v>
      </c>
      <c r="B37" s="174">
        <v>11.7</v>
      </c>
      <c r="C37" s="175">
        <v>1618</v>
      </c>
      <c r="D37" s="176">
        <v>12200</v>
      </c>
      <c r="E37" s="175"/>
      <c r="G37" s="177">
        <v>1.8129999999999999</v>
      </c>
      <c r="H37" s="170">
        <f>G37-J37</f>
        <v>0</v>
      </c>
      <c r="I37" s="25" t="s">
        <v>31</v>
      </c>
      <c r="J37" s="177">
        <v>1.8129999999999999</v>
      </c>
    </row>
    <row r="38" spans="1:10" s="25" customFormat="1" hidden="1" x14ac:dyDescent="0.25">
      <c r="A38" s="182" t="s">
        <v>6</v>
      </c>
      <c r="B38" s="174">
        <v>11.7</v>
      </c>
      <c r="C38" s="175">
        <v>1618</v>
      </c>
      <c r="D38" s="176">
        <v>12200</v>
      </c>
      <c r="E38" s="175"/>
      <c r="G38" s="177">
        <v>1.8129999999999999</v>
      </c>
      <c r="H38" s="170">
        <f>G38-J38</f>
        <v>0</v>
      </c>
      <c r="I38" s="25" t="s">
        <v>31</v>
      </c>
      <c r="J38" s="177">
        <v>1.8129999999999999</v>
      </c>
    </row>
    <row r="39" spans="1:10" s="25" customFormat="1" hidden="1" x14ac:dyDescent="0.25">
      <c r="A39" s="182" t="s">
        <v>6</v>
      </c>
      <c r="B39" s="174">
        <v>11.7</v>
      </c>
      <c r="C39" s="175">
        <v>1618</v>
      </c>
      <c r="D39" s="176">
        <v>12200</v>
      </c>
      <c r="E39" s="175"/>
      <c r="G39" s="177">
        <v>1.8129999999999999</v>
      </c>
      <c r="H39" s="170">
        <f>G39-J39</f>
        <v>0</v>
      </c>
      <c r="I39" s="25" t="s">
        <v>31</v>
      </c>
      <c r="J39" s="177">
        <v>1.8129999999999999</v>
      </c>
    </row>
    <row r="40" spans="1:10" s="25" customFormat="1" hidden="1" x14ac:dyDescent="0.25">
      <c r="A40" s="182" t="s">
        <v>6</v>
      </c>
      <c r="B40" s="174">
        <v>11.7</v>
      </c>
      <c r="C40" s="175">
        <v>1618</v>
      </c>
      <c r="D40" s="176">
        <v>12200</v>
      </c>
      <c r="E40" s="175"/>
      <c r="G40" s="177">
        <v>1.8129999999999999</v>
      </c>
      <c r="H40" s="170">
        <f>G40-J40</f>
        <v>0</v>
      </c>
      <c r="I40" s="25" t="s">
        <v>31</v>
      </c>
      <c r="J40" s="177">
        <v>1.8129999999999999</v>
      </c>
    </row>
    <row r="41" spans="1:10" s="25" customFormat="1" hidden="1" x14ac:dyDescent="0.25">
      <c r="A41" s="182" t="s">
        <v>6</v>
      </c>
      <c r="B41" s="174">
        <v>11.7</v>
      </c>
      <c r="C41" s="175">
        <v>1618</v>
      </c>
      <c r="D41" s="176">
        <v>12200</v>
      </c>
      <c r="E41" s="175"/>
      <c r="G41" s="177">
        <v>1.8129999999999999</v>
      </c>
      <c r="H41" s="170">
        <f>G41-J41</f>
        <v>1.8129999999999999</v>
      </c>
      <c r="I41" s="25" t="s">
        <v>31</v>
      </c>
      <c r="J41" s="177"/>
    </row>
    <row r="42" spans="1:10" s="25" customFormat="1" hidden="1" x14ac:dyDescent="0.25">
      <c r="A42" s="182" t="s">
        <v>6</v>
      </c>
      <c r="B42" s="174">
        <v>11.7</v>
      </c>
      <c r="C42" s="175">
        <v>1618</v>
      </c>
      <c r="D42" s="176">
        <v>12200</v>
      </c>
      <c r="E42" s="175"/>
      <c r="G42" s="177">
        <v>1.8129999999999999</v>
      </c>
      <c r="H42" s="170">
        <f>G42-J42</f>
        <v>1.8129999999999999</v>
      </c>
      <c r="I42" s="25" t="s">
        <v>31</v>
      </c>
      <c r="J42" s="177"/>
    </row>
    <row r="43" spans="1:10" s="25" customFormat="1" hidden="1" x14ac:dyDescent="0.25">
      <c r="A43" s="182" t="s">
        <v>6</v>
      </c>
      <c r="B43" s="174">
        <v>11.7</v>
      </c>
      <c r="C43" s="175">
        <v>1618</v>
      </c>
      <c r="D43" s="176">
        <v>12200</v>
      </c>
      <c r="E43" s="175"/>
      <c r="G43" s="177">
        <v>1.8129999999999999</v>
      </c>
      <c r="H43" s="170">
        <f>G43-J43</f>
        <v>1.8129999999999999</v>
      </c>
      <c r="I43" s="25" t="s">
        <v>31</v>
      </c>
      <c r="J43" s="177"/>
    </row>
    <row r="44" spans="1:10" s="25" customFormat="1" hidden="1" x14ac:dyDescent="0.25">
      <c r="A44" s="182" t="s">
        <v>6</v>
      </c>
      <c r="B44" s="174">
        <v>11.7</v>
      </c>
      <c r="C44" s="175">
        <v>1618</v>
      </c>
      <c r="D44" s="176">
        <v>12200</v>
      </c>
      <c r="E44" s="175"/>
      <c r="G44" s="177">
        <v>1.8129999999999999</v>
      </c>
      <c r="H44" s="170">
        <f>G44-J44</f>
        <v>1.8129999999999999</v>
      </c>
      <c r="I44" s="25" t="s">
        <v>31</v>
      </c>
      <c r="J44" s="177"/>
    </row>
    <row r="45" spans="1:10" s="25" customFormat="1" hidden="1" x14ac:dyDescent="0.25">
      <c r="A45" s="182" t="s">
        <v>6</v>
      </c>
      <c r="B45" s="174">
        <v>11.7</v>
      </c>
      <c r="C45" s="175">
        <v>1618</v>
      </c>
      <c r="D45" s="176">
        <v>11410</v>
      </c>
      <c r="E45" s="175"/>
      <c r="G45" s="177">
        <v>1.696</v>
      </c>
      <c r="H45" s="170">
        <f>G45-J45</f>
        <v>1.696</v>
      </c>
      <c r="I45" s="25" t="s">
        <v>31</v>
      </c>
      <c r="J45" s="177"/>
    </row>
    <row r="46" spans="1:10" s="25" customFormat="1" hidden="1" x14ac:dyDescent="0.25">
      <c r="A46" s="182" t="s">
        <v>6</v>
      </c>
      <c r="B46" s="174">
        <v>11.7</v>
      </c>
      <c r="C46" s="175">
        <v>1618</v>
      </c>
      <c r="D46" s="176">
        <v>11410</v>
      </c>
      <c r="E46" s="175"/>
      <c r="G46" s="177">
        <v>1.696</v>
      </c>
      <c r="H46" s="170">
        <f>G46-J46</f>
        <v>1.696</v>
      </c>
      <c r="I46" s="25" t="s">
        <v>31</v>
      </c>
      <c r="J46" s="177"/>
    </row>
    <row r="47" spans="1:10" s="25" customFormat="1" hidden="1" x14ac:dyDescent="0.25">
      <c r="A47" s="183" t="s">
        <v>84</v>
      </c>
      <c r="B47" s="174">
        <v>12</v>
      </c>
      <c r="C47" s="172">
        <v>1677</v>
      </c>
      <c r="D47" s="91">
        <v>6000</v>
      </c>
      <c r="E47" s="91" t="s">
        <v>107</v>
      </c>
      <c r="G47" s="173">
        <v>28.73</v>
      </c>
      <c r="H47" s="170">
        <f>G47-J47</f>
        <v>28.73</v>
      </c>
      <c r="I47" s="25" t="s">
        <v>28</v>
      </c>
    </row>
    <row r="48" spans="1:10" s="25" customFormat="1" hidden="1" x14ac:dyDescent="0.25">
      <c r="A48" s="182" t="s">
        <v>26</v>
      </c>
      <c r="B48" s="174">
        <v>12</v>
      </c>
      <c r="C48" s="175">
        <v>1929</v>
      </c>
      <c r="D48" s="176">
        <v>11910</v>
      </c>
      <c r="E48" s="175"/>
      <c r="G48" s="177">
        <v>2.1640000000000001</v>
      </c>
      <c r="H48" s="170">
        <f>G48-J48</f>
        <v>2.1640000000000001</v>
      </c>
      <c r="I48" s="25" t="s">
        <v>31</v>
      </c>
      <c r="J48" s="177"/>
    </row>
    <row r="49" spans="1:11" s="25" customFormat="1" hidden="1" x14ac:dyDescent="0.25">
      <c r="A49" s="182" t="s">
        <v>110</v>
      </c>
      <c r="B49" s="174">
        <v>12</v>
      </c>
      <c r="C49" s="175">
        <v>1548</v>
      </c>
      <c r="D49" s="176">
        <v>11000</v>
      </c>
      <c r="E49" s="175">
        <v>1510</v>
      </c>
      <c r="G49" s="177">
        <v>3.26</v>
      </c>
      <c r="H49" s="170">
        <f>G49-J49</f>
        <v>3.26</v>
      </c>
      <c r="I49" s="25" t="s">
        <v>31</v>
      </c>
      <c r="J49" s="177"/>
    </row>
    <row r="50" spans="1:11" s="25" customFormat="1" hidden="1" x14ac:dyDescent="0.25">
      <c r="A50" s="183" t="s">
        <v>115</v>
      </c>
      <c r="B50" s="171">
        <v>12.5</v>
      </c>
      <c r="C50" s="172">
        <v>1676</v>
      </c>
      <c r="D50" s="91">
        <v>6000</v>
      </c>
      <c r="E50" s="91" t="s">
        <v>107</v>
      </c>
      <c r="G50" s="173">
        <v>33.69</v>
      </c>
      <c r="H50" s="170">
        <f>G50-J50</f>
        <v>33.69</v>
      </c>
      <c r="I50" s="25" t="s">
        <v>28</v>
      </c>
    </row>
    <row r="51" spans="1:11" s="25" customFormat="1" hidden="1" x14ac:dyDescent="0.25">
      <c r="A51" s="183" t="s">
        <v>116</v>
      </c>
      <c r="B51" s="171">
        <v>12.7</v>
      </c>
      <c r="C51" s="172">
        <v>1715</v>
      </c>
      <c r="D51" s="91">
        <v>6000</v>
      </c>
      <c r="E51" s="91" t="s">
        <v>107</v>
      </c>
      <c r="G51" s="173">
        <v>30.795000000000002</v>
      </c>
      <c r="H51" s="170">
        <f>G51-J51</f>
        <v>30.795000000000002</v>
      </c>
      <c r="I51" s="25" t="s">
        <v>28</v>
      </c>
    </row>
    <row r="52" spans="1:11" s="25" customFormat="1" hidden="1" x14ac:dyDescent="0.25">
      <c r="A52" s="183" t="s">
        <v>116</v>
      </c>
      <c r="B52" s="171">
        <v>12.7</v>
      </c>
      <c r="C52" s="172">
        <v>1715</v>
      </c>
      <c r="D52" s="91">
        <v>6000</v>
      </c>
      <c r="E52" s="91" t="s">
        <v>107</v>
      </c>
      <c r="G52" s="173">
        <v>31.33</v>
      </c>
      <c r="H52" s="170">
        <f>G52-J52</f>
        <v>31.33</v>
      </c>
      <c r="I52" s="25" t="s">
        <v>28</v>
      </c>
    </row>
    <row r="53" spans="1:11" s="25" customFormat="1" hidden="1" x14ac:dyDescent="0.25">
      <c r="A53" s="183" t="s">
        <v>6</v>
      </c>
      <c r="B53" s="171">
        <v>12.7</v>
      </c>
      <c r="C53" s="172">
        <v>1676</v>
      </c>
      <c r="D53" s="91">
        <v>6000</v>
      </c>
      <c r="E53" s="91" t="s">
        <v>107</v>
      </c>
      <c r="G53" s="173">
        <v>32.9</v>
      </c>
      <c r="H53" s="170">
        <f>G53-J53</f>
        <v>32.9</v>
      </c>
      <c r="I53" s="25" t="s">
        <v>28</v>
      </c>
    </row>
    <row r="54" spans="1:11" s="25" customFormat="1" hidden="1" x14ac:dyDescent="0.25">
      <c r="A54" s="182" t="s">
        <v>6</v>
      </c>
      <c r="B54" s="174">
        <v>14</v>
      </c>
      <c r="C54" s="175">
        <v>1545</v>
      </c>
      <c r="D54" s="176">
        <v>11410</v>
      </c>
      <c r="E54" s="175">
        <v>1515</v>
      </c>
      <c r="G54" s="177">
        <v>3.9369999999999998</v>
      </c>
      <c r="H54" s="170">
        <f>G54-J54</f>
        <v>3.9369999999999998</v>
      </c>
      <c r="I54" s="25" t="s">
        <v>31</v>
      </c>
    </row>
    <row r="55" spans="1:11" s="25" customFormat="1" x14ac:dyDescent="0.25">
      <c r="A55" s="26" t="s">
        <v>84</v>
      </c>
      <c r="B55" s="50">
        <v>6</v>
      </c>
      <c r="C55" s="50">
        <v>1430</v>
      </c>
      <c r="D55" s="50">
        <v>6000</v>
      </c>
      <c r="E55" s="50"/>
      <c r="F55" s="26">
        <v>11</v>
      </c>
      <c r="G55" s="50">
        <v>4.3840000000000003</v>
      </c>
      <c r="H55" s="240">
        <f>G55-J55</f>
        <v>4.3840000000000003</v>
      </c>
      <c r="I55" s="26" t="s">
        <v>15</v>
      </c>
      <c r="J55" s="26"/>
      <c r="K55" s="48">
        <v>41200</v>
      </c>
    </row>
    <row r="56" spans="1:11" s="25" customFormat="1" x14ac:dyDescent="0.25">
      <c r="A56" s="143" t="s">
        <v>16</v>
      </c>
      <c r="B56" s="144">
        <v>9</v>
      </c>
      <c r="C56" s="144">
        <v>1633</v>
      </c>
      <c r="D56" s="144">
        <v>3000</v>
      </c>
      <c r="E56" s="109"/>
      <c r="F56" s="210">
        <v>15</v>
      </c>
      <c r="G56" s="145">
        <v>5.5</v>
      </c>
      <c r="H56" s="170">
        <f>G56-J56</f>
        <v>5.5</v>
      </c>
      <c r="I56" s="108" t="s">
        <v>15</v>
      </c>
      <c r="J56" s="146"/>
      <c r="K56" s="48">
        <v>42300</v>
      </c>
    </row>
    <row r="57" spans="1:11" s="25" customFormat="1" hidden="1" x14ac:dyDescent="0.25">
      <c r="A57" s="182" t="s">
        <v>6</v>
      </c>
      <c r="B57" s="174">
        <v>16</v>
      </c>
      <c r="C57" s="175">
        <v>1541.5</v>
      </c>
      <c r="D57" s="176">
        <v>11710</v>
      </c>
      <c r="E57" s="175">
        <v>1515</v>
      </c>
      <c r="G57" s="177">
        <v>4.6079999999999997</v>
      </c>
      <c r="H57" s="170">
        <f>G57-J57</f>
        <v>2.3039999999999998</v>
      </c>
      <c r="I57" s="25" t="s">
        <v>31</v>
      </c>
      <c r="J57" s="25">
        <v>2.3039999999999998</v>
      </c>
    </row>
    <row r="58" spans="1:11" s="25" customFormat="1" hidden="1" x14ac:dyDescent="0.25">
      <c r="A58" s="182" t="s">
        <v>26</v>
      </c>
      <c r="B58" s="174">
        <v>16</v>
      </c>
      <c r="C58" s="175">
        <v>1541.5</v>
      </c>
      <c r="D58" s="176">
        <v>12200</v>
      </c>
      <c r="E58" s="175">
        <v>1515</v>
      </c>
      <c r="G58" s="177">
        <v>4.8010000000000002</v>
      </c>
      <c r="H58" s="170">
        <f>G58-J58</f>
        <v>4.8010000000000002</v>
      </c>
      <c r="I58" s="25" t="s">
        <v>31</v>
      </c>
    </row>
    <row r="59" spans="1:11" s="25" customFormat="1" hidden="1" x14ac:dyDescent="0.25">
      <c r="A59" s="182" t="s">
        <v>26</v>
      </c>
      <c r="B59" s="174">
        <v>16</v>
      </c>
      <c r="C59" s="175">
        <v>1541.5</v>
      </c>
      <c r="D59" s="176">
        <v>12200</v>
      </c>
      <c r="E59" s="175">
        <v>1515</v>
      </c>
      <c r="G59" s="177">
        <v>4.8010000000000002</v>
      </c>
      <c r="H59" s="170">
        <f>G59-J59</f>
        <v>4.8010000000000002</v>
      </c>
      <c r="I59" s="25" t="s">
        <v>31</v>
      </c>
    </row>
    <row r="60" spans="1:11" s="25" customFormat="1" ht="30" customHeight="1" x14ac:dyDescent="0.25">
      <c r="A60" s="102" t="s">
        <v>38</v>
      </c>
      <c r="B60" s="50">
        <v>9</v>
      </c>
      <c r="C60" s="50">
        <v>1633</v>
      </c>
      <c r="D60" s="50">
        <v>3000</v>
      </c>
      <c r="E60" s="50"/>
      <c r="F60" s="210">
        <v>1</v>
      </c>
      <c r="G60" s="50">
        <v>0.38</v>
      </c>
      <c r="H60" s="240">
        <v>0.38</v>
      </c>
      <c r="I60" s="26" t="s">
        <v>15</v>
      </c>
      <c r="J60" s="26"/>
      <c r="K60" s="48">
        <v>42300</v>
      </c>
    </row>
    <row r="61" spans="1:11" s="25" customFormat="1" hidden="1" x14ac:dyDescent="0.25">
      <c r="A61" s="182" t="s">
        <v>6</v>
      </c>
      <c r="B61" s="174">
        <v>22</v>
      </c>
      <c r="C61" s="175">
        <v>2000</v>
      </c>
      <c r="D61" s="176">
        <v>9000</v>
      </c>
      <c r="E61" s="175"/>
      <c r="G61" s="178">
        <v>3.109</v>
      </c>
      <c r="H61" s="170">
        <f>G61-J61</f>
        <v>3.109</v>
      </c>
      <c r="I61" s="25" t="s">
        <v>31</v>
      </c>
    </row>
    <row r="62" spans="1:11" s="25" customFormat="1" hidden="1" x14ac:dyDescent="0.25">
      <c r="A62" s="182" t="s">
        <v>6</v>
      </c>
      <c r="B62" s="174">
        <v>22</v>
      </c>
      <c r="C62" s="175">
        <v>2000</v>
      </c>
      <c r="D62" s="176">
        <v>9000</v>
      </c>
      <c r="E62" s="175"/>
      <c r="G62" s="178">
        <v>3.109</v>
      </c>
      <c r="H62" s="170">
        <f>G62-J62</f>
        <v>3.109</v>
      </c>
      <c r="I62" s="25" t="s">
        <v>31</v>
      </c>
    </row>
    <row r="63" spans="1:11" s="25" customFormat="1" hidden="1" x14ac:dyDescent="0.25">
      <c r="A63" s="182" t="s">
        <v>6</v>
      </c>
      <c r="B63" s="174">
        <v>22</v>
      </c>
      <c r="C63" s="175">
        <v>2000</v>
      </c>
      <c r="D63" s="176">
        <v>6220</v>
      </c>
      <c r="E63" s="175"/>
      <c r="G63" s="178">
        <v>2.1480000000000001</v>
      </c>
      <c r="H63" s="170">
        <f>G63-J63</f>
        <v>2.1480000000000001</v>
      </c>
      <c r="I63" s="25" t="s">
        <v>31</v>
      </c>
    </row>
    <row r="64" spans="1:11" s="25" customFormat="1" hidden="1" x14ac:dyDescent="0.25">
      <c r="A64" s="182" t="s">
        <v>6</v>
      </c>
      <c r="B64" s="174">
        <v>22</v>
      </c>
      <c r="C64" s="175">
        <v>1532</v>
      </c>
      <c r="D64" s="176">
        <v>11510</v>
      </c>
      <c r="E64" s="175">
        <v>1500</v>
      </c>
      <c r="G64" s="178">
        <v>6.19</v>
      </c>
      <c r="H64" s="170">
        <f>G64-J64</f>
        <v>6.19</v>
      </c>
      <c r="I64" s="25" t="s">
        <v>31</v>
      </c>
    </row>
    <row r="65" spans="1:11" s="25" customFormat="1" hidden="1" x14ac:dyDescent="0.25">
      <c r="A65" s="182" t="s">
        <v>6</v>
      </c>
      <c r="B65" s="174">
        <v>22</v>
      </c>
      <c r="C65" s="175">
        <v>1532</v>
      </c>
      <c r="D65" s="176">
        <v>12000</v>
      </c>
      <c r="E65" s="175">
        <v>1500</v>
      </c>
      <c r="G65" s="178">
        <v>6.4530000000000003</v>
      </c>
      <c r="H65" s="170">
        <f>G65-J65</f>
        <v>6.4530000000000003</v>
      </c>
      <c r="I65" s="25" t="s">
        <v>31</v>
      </c>
    </row>
    <row r="66" spans="1:11" s="25" customFormat="1" hidden="1" x14ac:dyDescent="0.25">
      <c r="A66" s="182" t="s">
        <v>6</v>
      </c>
      <c r="B66" s="174">
        <v>26</v>
      </c>
      <c r="C66" s="175">
        <v>1526</v>
      </c>
      <c r="D66" s="176">
        <v>12000</v>
      </c>
      <c r="E66" s="175">
        <v>1490</v>
      </c>
      <c r="G66" s="177">
        <v>7.5970000000000004</v>
      </c>
      <c r="H66" s="170">
        <f>G66-J66</f>
        <v>7.5970000000000004</v>
      </c>
      <c r="I66" s="25" t="s">
        <v>31</v>
      </c>
    </row>
    <row r="67" spans="1:11" s="25" customFormat="1" hidden="1" x14ac:dyDescent="0.25">
      <c r="A67" s="182" t="s">
        <v>6</v>
      </c>
      <c r="B67" s="174">
        <v>26</v>
      </c>
      <c r="C67" s="175">
        <v>1526</v>
      </c>
      <c r="D67" s="176">
        <v>12200</v>
      </c>
      <c r="E67" s="175">
        <v>1490</v>
      </c>
      <c r="G67" s="177">
        <v>7.7240000000000002</v>
      </c>
      <c r="H67" s="170">
        <f>G67-J67</f>
        <v>7.7240000000000002</v>
      </c>
      <c r="I67" s="25" t="s">
        <v>31</v>
      </c>
    </row>
    <row r="68" spans="1:11" s="25" customFormat="1" hidden="1" x14ac:dyDescent="0.25">
      <c r="A68" s="182" t="s">
        <v>6</v>
      </c>
      <c r="B68" s="174">
        <v>26</v>
      </c>
      <c r="C68" s="175">
        <v>1526</v>
      </c>
      <c r="D68" s="176">
        <v>12000</v>
      </c>
      <c r="E68" s="175">
        <v>1490</v>
      </c>
      <c r="G68" s="177">
        <v>7.5970000000000004</v>
      </c>
      <c r="H68" s="170">
        <f>G68-J68</f>
        <v>7.5970000000000004</v>
      </c>
      <c r="I68" s="25" t="s">
        <v>31</v>
      </c>
    </row>
    <row r="69" spans="1:11" s="25" customFormat="1" hidden="1" x14ac:dyDescent="0.25">
      <c r="A69" s="182" t="s">
        <v>6</v>
      </c>
      <c r="B69" s="174">
        <v>29.8</v>
      </c>
      <c r="C69" s="175">
        <v>1514.5</v>
      </c>
      <c r="D69" s="176">
        <v>12300</v>
      </c>
      <c r="E69" s="175">
        <v>1480</v>
      </c>
      <c r="G69" s="177">
        <v>8.859</v>
      </c>
      <c r="H69" s="170">
        <f>G69-J69</f>
        <v>8.859</v>
      </c>
      <c r="I69" s="25" t="s">
        <v>31</v>
      </c>
    </row>
    <row r="70" spans="1:11" s="25" customFormat="1" hidden="1" x14ac:dyDescent="0.25">
      <c r="A70" s="182" t="s">
        <v>6</v>
      </c>
      <c r="B70" s="174">
        <v>29.8</v>
      </c>
      <c r="C70" s="175">
        <v>1514.5</v>
      </c>
      <c r="D70" s="176">
        <v>12300</v>
      </c>
      <c r="E70" s="175">
        <v>1480</v>
      </c>
      <c r="G70" s="177">
        <v>8.859</v>
      </c>
      <c r="H70" s="170">
        <f>G70-J70</f>
        <v>8.859</v>
      </c>
      <c r="I70" s="25" t="s">
        <v>31</v>
      </c>
    </row>
    <row r="71" spans="1:11" s="25" customFormat="1" hidden="1" x14ac:dyDescent="0.25">
      <c r="A71" s="182" t="s">
        <v>30</v>
      </c>
      <c r="B71" s="179">
        <v>32.5</v>
      </c>
      <c r="C71" s="180">
        <v>2427</v>
      </c>
      <c r="D71" s="181">
        <v>12400</v>
      </c>
      <c r="E71" s="180"/>
      <c r="G71" s="178">
        <v>7.6779999999999999</v>
      </c>
      <c r="H71" s="170">
        <f>G71-J71</f>
        <v>3.839</v>
      </c>
      <c r="I71" s="25" t="s">
        <v>31</v>
      </c>
      <c r="J71" s="25">
        <v>3.839</v>
      </c>
    </row>
    <row r="72" spans="1:11" s="25" customFormat="1" x14ac:dyDescent="0.25">
      <c r="A72" s="150" t="s">
        <v>85</v>
      </c>
      <c r="B72" s="151">
        <v>15</v>
      </c>
      <c r="C72" s="151">
        <v>2201</v>
      </c>
      <c r="D72" s="151">
        <v>11710</v>
      </c>
      <c r="E72" s="109"/>
      <c r="F72" s="210">
        <v>1</v>
      </c>
      <c r="G72" s="142">
        <v>3.0350000000000001</v>
      </c>
      <c r="H72" s="170">
        <f>G72-J72</f>
        <v>3.0350000000000001</v>
      </c>
      <c r="I72" s="108" t="s">
        <v>44</v>
      </c>
      <c r="J72" s="142"/>
      <c r="K72" s="48">
        <v>42400</v>
      </c>
    </row>
    <row r="73" spans="1:11" s="25" customFormat="1" x14ac:dyDescent="0.25">
      <c r="A73" s="150" t="s">
        <v>6</v>
      </c>
      <c r="B73" s="151">
        <v>15.4</v>
      </c>
      <c r="C73" s="151">
        <v>1850</v>
      </c>
      <c r="D73" s="151">
        <v>12200</v>
      </c>
      <c r="E73" s="109"/>
      <c r="F73" s="210">
        <v>2</v>
      </c>
      <c r="G73" s="142">
        <v>5.4560000000000004</v>
      </c>
      <c r="H73" s="170">
        <f>G73-J73</f>
        <v>5.4560000000000004</v>
      </c>
      <c r="I73" s="108" t="s">
        <v>44</v>
      </c>
      <c r="J73" s="146"/>
      <c r="K73" s="48">
        <v>42400</v>
      </c>
    </row>
    <row r="74" spans="1:11" s="25" customFormat="1" x14ac:dyDescent="0.25">
      <c r="A74" s="25" t="s">
        <v>26</v>
      </c>
      <c r="B74" s="91">
        <v>20</v>
      </c>
      <c r="C74" s="91">
        <v>2210</v>
      </c>
      <c r="D74" s="91">
        <v>12000</v>
      </c>
      <c r="E74" s="91"/>
      <c r="F74" s="210">
        <v>5</v>
      </c>
      <c r="G74" s="162">
        <v>20.66</v>
      </c>
      <c r="H74" s="170">
        <f>G74-J74</f>
        <v>14.462</v>
      </c>
      <c r="I74" s="25" t="s">
        <v>15</v>
      </c>
      <c r="J74" s="107">
        <v>6.1980000000000004</v>
      </c>
      <c r="K74" s="48">
        <v>43500</v>
      </c>
    </row>
    <row r="75" spans="1:11" s="25" customFormat="1" x14ac:dyDescent="0.25">
      <c r="A75" s="25" t="s">
        <v>70</v>
      </c>
      <c r="B75" s="91">
        <v>34.6</v>
      </c>
      <c r="C75" s="91">
        <v>1820</v>
      </c>
      <c r="D75" s="91">
        <v>11910</v>
      </c>
      <c r="E75" s="91">
        <v>1790</v>
      </c>
      <c r="F75" s="210">
        <v>2</v>
      </c>
      <c r="G75" s="162">
        <v>11.773999999999999</v>
      </c>
      <c r="H75" s="170">
        <f>G75-J75</f>
        <v>11.773999999999999</v>
      </c>
      <c r="I75" s="25" t="s">
        <v>15</v>
      </c>
      <c r="K75" s="48">
        <v>43500</v>
      </c>
    </row>
    <row r="76" spans="1:11" s="25" customFormat="1" x14ac:dyDescent="0.25">
      <c r="A76" s="60" t="s">
        <v>16</v>
      </c>
      <c r="B76" s="94">
        <v>36</v>
      </c>
      <c r="C76" s="94">
        <v>1800</v>
      </c>
      <c r="D76" s="94">
        <v>1220</v>
      </c>
      <c r="E76" s="94" t="s">
        <v>49</v>
      </c>
      <c r="F76" s="210">
        <v>1</v>
      </c>
      <c r="G76" s="145">
        <v>0.62</v>
      </c>
      <c r="H76" s="170">
        <f>G76-J76</f>
        <v>0.62</v>
      </c>
      <c r="I76" s="25" t="s">
        <v>15</v>
      </c>
      <c r="J76" s="97"/>
      <c r="K76" s="48">
        <v>38500</v>
      </c>
    </row>
    <row r="77" spans="1:11" s="25" customFormat="1" x14ac:dyDescent="0.25">
      <c r="A77" s="60" t="s">
        <v>16</v>
      </c>
      <c r="B77" s="94">
        <v>36</v>
      </c>
      <c r="C77" s="94">
        <v>1800</v>
      </c>
      <c r="D77" s="94">
        <v>5000</v>
      </c>
      <c r="E77" s="94" t="s">
        <v>49</v>
      </c>
      <c r="F77" s="210">
        <v>1</v>
      </c>
      <c r="G77" s="145">
        <v>2.5430000000000001</v>
      </c>
      <c r="H77" s="170">
        <f>G77-J77</f>
        <v>2.5430000000000001</v>
      </c>
      <c r="I77" s="25" t="s">
        <v>15</v>
      </c>
      <c r="J77" s="97"/>
      <c r="K77" s="48">
        <v>38500</v>
      </c>
    </row>
    <row r="78" spans="1:11" s="25" customFormat="1" x14ac:dyDescent="0.25">
      <c r="A78" s="60" t="s">
        <v>26</v>
      </c>
      <c r="B78" s="94">
        <v>40</v>
      </c>
      <c r="C78" s="94">
        <v>2000</v>
      </c>
      <c r="D78" s="94">
        <v>5010</v>
      </c>
      <c r="E78" s="91" t="s">
        <v>81</v>
      </c>
      <c r="F78" s="210">
        <v>1</v>
      </c>
      <c r="G78" s="165">
        <v>3.1459999999999999</v>
      </c>
      <c r="H78" s="170">
        <f>G78-J78</f>
        <v>3.1459999999999999</v>
      </c>
      <c r="I78" s="25" t="s">
        <v>15</v>
      </c>
      <c r="K78" s="48">
        <v>38500</v>
      </c>
    </row>
    <row r="79" spans="1:11" s="25" customFormat="1" x14ac:dyDescent="0.25">
      <c r="A79" s="60" t="s">
        <v>26</v>
      </c>
      <c r="B79" s="94">
        <v>40</v>
      </c>
      <c r="C79" s="94">
        <v>2000</v>
      </c>
      <c r="D79" s="94">
        <v>5010</v>
      </c>
      <c r="E79" s="91" t="s">
        <v>82</v>
      </c>
      <c r="F79" s="210">
        <v>1</v>
      </c>
      <c r="G79" s="165">
        <v>3.1459999999999999</v>
      </c>
      <c r="H79" s="170">
        <f>G79-J79</f>
        <v>3.1459999999999999</v>
      </c>
      <c r="I79" s="25" t="s">
        <v>15</v>
      </c>
      <c r="J79" s="61"/>
      <c r="K79" s="48">
        <v>38500</v>
      </c>
    </row>
    <row r="80" spans="1:11" s="25" customFormat="1" x14ac:dyDescent="0.25">
      <c r="A80" s="60" t="s">
        <v>69</v>
      </c>
      <c r="B80" s="94">
        <v>70</v>
      </c>
      <c r="C80" s="94">
        <v>2200</v>
      </c>
      <c r="D80" s="94">
        <v>4790</v>
      </c>
      <c r="E80" s="91"/>
      <c r="F80" s="210">
        <v>1</v>
      </c>
      <c r="G80" s="165">
        <v>5.7910000000000004</v>
      </c>
      <c r="H80" s="170">
        <f>G80-J80</f>
        <v>5.7910000000000004</v>
      </c>
      <c r="I80" s="25" t="s">
        <v>15</v>
      </c>
      <c r="K80" s="48">
        <v>43500</v>
      </c>
    </row>
    <row r="81" spans="1:11" x14ac:dyDescent="0.25">
      <c r="A81" s="93" t="s">
        <v>26</v>
      </c>
      <c r="B81" s="100">
        <v>100</v>
      </c>
      <c r="C81" s="100">
        <v>2350</v>
      </c>
      <c r="D81" s="100">
        <v>4500</v>
      </c>
      <c r="E81" s="99"/>
      <c r="F81" s="210">
        <v>1</v>
      </c>
      <c r="G81" s="166">
        <v>8.4359999999999999</v>
      </c>
      <c r="H81" s="105">
        <f>G81-J81</f>
        <v>8.4359999999999999</v>
      </c>
      <c r="I81" s="25" t="s">
        <v>44</v>
      </c>
      <c r="J81" s="25"/>
      <c r="K81" s="48">
        <v>43500</v>
      </c>
    </row>
    <row r="82" spans="1:11" x14ac:dyDescent="0.25">
      <c r="A82" s="106" t="s">
        <v>83</v>
      </c>
      <c r="B82" s="110" t="s">
        <v>106</v>
      </c>
      <c r="C82" s="110">
        <v>1365</v>
      </c>
      <c r="D82" s="110">
        <v>6000</v>
      </c>
      <c r="E82" s="104"/>
      <c r="F82" s="211">
        <v>14</v>
      </c>
      <c r="G82" s="149">
        <v>5.141</v>
      </c>
      <c r="H82" s="170">
        <f>G82-J82</f>
        <v>1.4710000000000001</v>
      </c>
      <c r="I82" s="103" t="s">
        <v>15</v>
      </c>
      <c r="J82" s="103">
        <v>3.67</v>
      </c>
      <c r="K82" s="48">
        <v>43500</v>
      </c>
    </row>
    <row r="83" spans="1:11" x14ac:dyDescent="0.25">
      <c r="A83" s="106" t="s">
        <v>83</v>
      </c>
      <c r="B83" s="110" t="s">
        <v>106</v>
      </c>
      <c r="C83" s="110">
        <v>1365</v>
      </c>
      <c r="D83" s="110">
        <v>6000</v>
      </c>
      <c r="E83" s="91"/>
      <c r="F83" s="210">
        <v>8</v>
      </c>
      <c r="G83" s="162">
        <v>2.9380000000000002</v>
      </c>
      <c r="H83" s="105">
        <f>G83-J83</f>
        <v>2.9380000000000002</v>
      </c>
      <c r="I83" s="103" t="s">
        <v>44</v>
      </c>
      <c r="J83" s="25"/>
      <c r="K83" s="48">
        <v>43500</v>
      </c>
    </row>
    <row r="84" spans="1:11" x14ac:dyDescent="0.25">
      <c r="F84" s="108"/>
      <c r="H84" s="26">
        <f>SUBTOTAL(9,H6:H83)</f>
        <v>97.270000000000024</v>
      </c>
    </row>
  </sheetData>
  <autoFilter ref="A1:K83">
    <filterColumn colId="8">
      <filters>
        <filter val="База"/>
      </filters>
    </filterColumn>
  </autoFilter>
  <pageMargins left="0.25" right="0.25" top="0.75" bottom="0.75" header="0.3" footer="0.3"/>
  <pageSetup paperSize="9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K148"/>
  <sheetViews>
    <sheetView workbookViewId="0">
      <pane ySplit="1" topLeftCell="A63" activePane="bottomLeft" state="frozen"/>
      <selection pane="bottomLeft" activeCell="J146" sqref="J146"/>
    </sheetView>
  </sheetViews>
  <sheetFormatPr defaultRowHeight="15.75" x14ac:dyDescent="0.25"/>
  <cols>
    <col min="1" max="1" width="13.7109375" style="59" customWidth="1"/>
    <col min="2" max="2" width="9.140625" style="63"/>
    <col min="3" max="3" width="9.140625" style="76" customWidth="1"/>
    <col min="4" max="4" width="11.5703125" style="63" customWidth="1"/>
    <col min="5" max="5" width="10" style="59" customWidth="1"/>
    <col min="6" max="6" width="9.140625" style="59"/>
    <col min="7" max="7" width="14" style="59" customWidth="1"/>
    <col min="8" max="8" width="19.85546875" style="59" customWidth="1"/>
    <col min="9" max="9" width="19" style="63" customWidth="1"/>
    <col min="10" max="10" width="23.85546875" style="90" customWidth="1"/>
    <col min="11" max="11" width="20" style="59" customWidth="1"/>
    <col min="12" max="16384" width="9.140625" style="59"/>
  </cols>
  <sheetData>
    <row r="1" spans="1:10" ht="31.5" x14ac:dyDescent="0.25">
      <c r="A1" s="27" t="s">
        <v>40</v>
      </c>
      <c r="B1" s="24" t="s">
        <v>48</v>
      </c>
      <c r="C1" s="64" t="s">
        <v>47</v>
      </c>
      <c r="D1" s="24" t="s">
        <v>3</v>
      </c>
      <c r="E1" s="55" t="s">
        <v>27</v>
      </c>
      <c r="F1" s="54" t="s">
        <v>4</v>
      </c>
      <c r="G1" s="111" t="s">
        <v>54</v>
      </c>
      <c r="H1" s="58" t="s">
        <v>79</v>
      </c>
      <c r="I1" s="36" t="s">
        <v>76</v>
      </c>
      <c r="J1" s="86" t="s">
        <v>55</v>
      </c>
    </row>
    <row r="2" spans="1:10" s="62" customFormat="1" hidden="1" x14ac:dyDescent="0.25">
      <c r="A2" s="79">
        <v>20</v>
      </c>
      <c r="B2" s="79" t="s">
        <v>67</v>
      </c>
      <c r="C2" s="81">
        <v>6</v>
      </c>
      <c r="D2" s="79">
        <v>6</v>
      </c>
      <c r="E2" s="82">
        <f>F2/G2</f>
        <v>18.018575851393191</v>
      </c>
      <c r="F2" s="79">
        <v>1.4550000000000001</v>
      </c>
      <c r="G2" s="79">
        <v>8.0750000000000002E-2</v>
      </c>
      <c r="H2" s="79"/>
      <c r="I2" s="79" t="s">
        <v>71</v>
      </c>
      <c r="J2" s="89"/>
    </row>
    <row r="3" spans="1:10" x14ac:dyDescent="0.25">
      <c r="A3" s="49">
        <v>20</v>
      </c>
      <c r="B3" s="36" t="s">
        <v>67</v>
      </c>
      <c r="C3" s="67">
        <v>5</v>
      </c>
      <c r="D3" s="36"/>
      <c r="E3" s="78">
        <f>F3/G3</f>
        <v>10</v>
      </c>
      <c r="F3" s="49">
        <v>1.37</v>
      </c>
      <c r="G3" s="49">
        <v>0.13700000000000001</v>
      </c>
      <c r="H3" s="49">
        <v>42500</v>
      </c>
      <c r="I3" s="36"/>
      <c r="J3" s="87"/>
    </row>
    <row r="4" spans="1:10" hidden="1" x14ac:dyDescent="0.25">
      <c r="A4" s="80">
        <v>20</v>
      </c>
      <c r="B4" s="80" t="s">
        <v>67</v>
      </c>
      <c r="C4" s="83">
        <v>4</v>
      </c>
      <c r="D4" s="80">
        <v>12000</v>
      </c>
      <c r="E4" s="80">
        <v>6</v>
      </c>
      <c r="F4" s="80">
        <v>0.67200000000000004</v>
      </c>
      <c r="G4" s="84">
        <f>F4/E4</f>
        <v>0.112</v>
      </c>
      <c r="H4" s="84"/>
      <c r="I4" s="80" t="s">
        <v>68</v>
      </c>
      <c r="J4" s="89"/>
    </row>
    <row r="5" spans="1:10" x14ac:dyDescent="0.25">
      <c r="A5" s="49" t="s">
        <v>32</v>
      </c>
      <c r="B5" s="36" t="s">
        <v>53</v>
      </c>
      <c r="C5" s="67">
        <v>6</v>
      </c>
      <c r="D5" s="36"/>
      <c r="E5" s="72">
        <f>F5/G5</f>
        <v>3</v>
      </c>
      <c r="F5" s="49">
        <v>1.9770000000000001</v>
      </c>
      <c r="G5" s="49">
        <v>0.65900000000000003</v>
      </c>
      <c r="H5" s="49">
        <v>49800</v>
      </c>
      <c r="I5" s="49"/>
      <c r="J5" s="87"/>
    </row>
    <row r="6" spans="1:10" x14ac:dyDescent="0.25">
      <c r="A6" s="49" t="s">
        <v>46</v>
      </c>
      <c r="B6" s="36" t="s">
        <v>53</v>
      </c>
      <c r="C6" s="67">
        <v>8</v>
      </c>
      <c r="D6" s="36"/>
      <c r="E6" s="72">
        <f>F6/G6</f>
        <v>5</v>
      </c>
      <c r="F6" s="49">
        <v>4.3099999999999996</v>
      </c>
      <c r="G6" s="49">
        <v>0.86199999999999999</v>
      </c>
      <c r="H6" s="49">
        <v>47800</v>
      </c>
      <c r="I6" s="49"/>
      <c r="J6" s="87"/>
    </row>
    <row r="7" spans="1:10" x14ac:dyDescent="0.25">
      <c r="A7" s="49" t="s">
        <v>46</v>
      </c>
      <c r="B7" s="36" t="s">
        <v>53</v>
      </c>
      <c r="C7" s="67">
        <v>12</v>
      </c>
      <c r="D7" s="36"/>
      <c r="E7" s="72">
        <f>F7/G7</f>
        <v>2</v>
      </c>
      <c r="F7" s="49">
        <v>2.4980000000000002</v>
      </c>
      <c r="G7" s="49">
        <v>1.2490000000000001</v>
      </c>
      <c r="H7" s="49">
        <v>49800</v>
      </c>
      <c r="I7" s="49"/>
      <c r="J7" s="87"/>
    </row>
    <row r="8" spans="1:10" x14ac:dyDescent="0.25">
      <c r="A8" s="49" t="s">
        <v>32</v>
      </c>
      <c r="B8" s="36" t="s">
        <v>53</v>
      </c>
      <c r="C8" s="67">
        <v>8</v>
      </c>
      <c r="D8" s="36"/>
      <c r="E8" s="78">
        <f>F8/G8</f>
        <v>1</v>
      </c>
      <c r="F8" s="49">
        <v>0.86199999999999999</v>
      </c>
      <c r="G8" s="49">
        <v>0.86199999999999999</v>
      </c>
      <c r="H8" s="49">
        <v>49800</v>
      </c>
      <c r="I8" s="49"/>
      <c r="J8" s="87"/>
    </row>
    <row r="9" spans="1:10" x14ac:dyDescent="0.25">
      <c r="A9" s="49" t="s">
        <v>26</v>
      </c>
      <c r="B9" s="36" t="s">
        <v>53</v>
      </c>
      <c r="C9" s="67">
        <v>8</v>
      </c>
      <c r="D9" s="36"/>
      <c r="E9" s="78">
        <f>F9/G9</f>
        <v>2</v>
      </c>
      <c r="F9" s="49">
        <v>1.724</v>
      </c>
      <c r="G9" s="49">
        <v>0.86199999999999999</v>
      </c>
      <c r="H9" s="49">
        <v>49800</v>
      </c>
      <c r="I9" s="49"/>
      <c r="J9" s="87"/>
    </row>
    <row r="10" spans="1:10" x14ac:dyDescent="0.25">
      <c r="A10" s="49" t="s">
        <v>46</v>
      </c>
      <c r="B10" s="36" t="s">
        <v>53</v>
      </c>
      <c r="C10" s="67">
        <v>10</v>
      </c>
      <c r="D10" s="44">
        <v>13.05</v>
      </c>
      <c r="E10" s="101">
        <v>2</v>
      </c>
      <c r="F10" s="49">
        <v>3.6440000000000001</v>
      </c>
      <c r="G10" s="49">
        <v>1.0660000000000001</v>
      </c>
      <c r="H10" s="102" t="s">
        <v>80</v>
      </c>
      <c r="I10" s="36"/>
      <c r="J10" s="87"/>
    </row>
    <row r="11" spans="1:10" x14ac:dyDescent="0.25">
      <c r="A11" s="26" t="s">
        <v>32</v>
      </c>
      <c r="B11" s="26" t="s">
        <v>53</v>
      </c>
      <c r="C11" s="73">
        <v>6</v>
      </c>
      <c r="D11" s="26"/>
      <c r="E11" s="50">
        <v>3</v>
      </c>
      <c r="F11" s="25">
        <v>1.9770000000000001</v>
      </c>
      <c r="G11" s="26">
        <v>0.65900000000000003</v>
      </c>
      <c r="H11" s="49">
        <v>49800</v>
      </c>
      <c r="I11" s="26"/>
      <c r="J11" s="87"/>
    </row>
    <row r="12" spans="1:10" x14ac:dyDescent="0.25">
      <c r="A12" s="26" t="s">
        <v>46</v>
      </c>
      <c r="B12" s="26" t="s">
        <v>53</v>
      </c>
      <c r="C12" s="73">
        <v>6</v>
      </c>
      <c r="D12" s="26"/>
      <c r="E12" s="50">
        <v>1</v>
      </c>
      <c r="F12" s="25">
        <v>0.69099999999999995</v>
      </c>
      <c r="G12" s="26">
        <v>0.69099999999999995</v>
      </c>
      <c r="H12" s="49">
        <v>47800</v>
      </c>
      <c r="I12" s="26"/>
      <c r="J12" s="87"/>
    </row>
    <row r="13" spans="1:10" x14ac:dyDescent="0.25">
      <c r="A13" s="25" t="s">
        <v>46</v>
      </c>
      <c r="B13" s="25" t="s">
        <v>53</v>
      </c>
      <c r="C13" s="74">
        <v>12</v>
      </c>
      <c r="D13" s="25"/>
      <c r="E13" s="91">
        <v>4</v>
      </c>
      <c r="F13" s="25">
        <v>4.9960000000000004</v>
      </c>
      <c r="G13" s="25">
        <v>1.2490000000000001</v>
      </c>
      <c r="H13" s="36">
        <v>49800</v>
      </c>
      <c r="I13" s="25"/>
      <c r="J13" s="88"/>
    </row>
    <row r="14" spans="1:10" x14ac:dyDescent="0.25">
      <c r="A14" s="26" t="s">
        <v>32</v>
      </c>
      <c r="B14" s="26" t="s">
        <v>53</v>
      </c>
      <c r="C14" s="73">
        <v>6</v>
      </c>
      <c r="D14" s="26"/>
      <c r="E14" s="50">
        <f>F14/G14</f>
        <v>1</v>
      </c>
      <c r="F14" s="25">
        <v>0.65900000000000003</v>
      </c>
      <c r="G14" s="26">
        <v>0.65900000000000003</v>
      </c>
      <c r="H14" s="49">
        <v>49800</v>
      </c>
      <c r="I14" s="26"/>
      <c r="J14" s="87"/>
    </row>
    <row r="15" spans="1:10" x14ac:dyDescent="0.25">
      <c r="A15" s="36" t="s">
        <v>46</v>
      </c>
      <c r="B15" s="41" t="s">
        <v>65</v>
      </c>
      <c r="C15" s="67">
        <v>10</v>
      </c>
      <c r="D15" s="24">
        <v>12050</v>
      </c>
      <c r="E15" s="24">
        <v>2</v>
      </c>
      <c r="F15" s="32">
        <f>G15*E15</f>
        <v>1.75</v>
      </c>
      <c r="G15" s="49">
        <v>0.875</v>
      </c>
      <c r="H15" s="49">
        <v>49800</v>
      </c>
      <c r="I15" s="49"/>
      <c r="J15" s="87"/>
    </row>
    <row r="16" spans="1:10" x14ac:dyDescent="0.25">
      <c r="A16" s="49" t="s">
        <v>26</v>
      </c>
      <c r="B16" s="36" t="s">
        <v>65</v>
      </c>
      <c r="C16" s="67">
        <v>10</v>
      </c>
      <c r="D16" s="36"/>
      <c r="E16" s="72">
        <v>1</v>
      </c>
      <c r="F16" s="49">
        <v>0.87</v>
      </c>
      <c r="G16" s="49">
        <v>0.87</v>
      </c>
      <c r="H16" s="49">
        <v>51800</v>
      </c>
      <c r="I16" s="36"/>
      <c r="J16" s="87"/>
    </row>
    <row r="17" spans="1:11" x14ac:dyDescent="0.25">
      <c r="A17" s="49" t="s">
        <v>46</v>
      </c>
      <c r="B17" s="36" t="s">
        <v>65</v>
      </c>
      <c r="C17" s="67">
        <v>10</v>
      </c>
      <c r="D17" s="36"/>
      <c r="E17" s="77">
        <f>F17/G17</f>
        <v>1</v>
      </c>
      <c r="F17" s="49">
        <v>0.873</v>
      </c>
      <c r="G17" s="49">
        <v>0.873</v>
      </c>
      <c r="H17" s="49">
        <v>49800</v>
      </c>
      <c r="I17" s="49"/>
      <c r="J17" s="87"/>
    </row>
    <row r="18" spans="1:11" x14ac:dyDescent="0.25">
      <c r="A18" s="35" t="s">
        <v>46</v>
      </c>
      <c r="B18" s="41" t="s">
        <v>65</v>
      </c>
      <c r="C18" s="67">
        <v>12</v>
      </c>
      <c r="D18" s="24">
        <v>12050</v>
      </c>
      <c r="E18" s="33">
        <f>F18/G18</f>
        <v>3.0000000000000004</v>
      </c>
      <c r="F18" s="36">
        <v>3.0630000000000002</v>
      </c>
      <c r="G18" s="49">
        <v>1.0209999999999999</v>
      </c>
      <c r="H18" s="49">
        <v>49800</v>
      </c>
      <c r="I18" s="49"/>
      <c r="J18" s="88"/>
    </row>
    <row r="19" spans="1:11" x14ac:dyDescent="0.25">
      <c r="A19" s="35" t="s">
        <v>46</v>
      </c>
      <c r="B19" s="37" t="s">
        <v>64</v>
      </c>
      <c r="C19" s="66">
        <v>6</v>
      </c>
      <c r="D19" s="24">
        <v>12050</v>
      </c>
      <c r="E19" s="24">
        <v>3</v>
      </c>
      <c r="F19" s="32">
        <f>G19*E19</f>
        <v>1.2929999999999999</v>
      </c>
      <c r="G19" s="49">
        <v>0.43099999999999999</v>
      </c>
      <c r="H19" s="49">
        <v>47800</v>
      </c>
      <c r="I19" s="49"/>
      <c r="J19" s="87"/>
    </row>
    <row r="20" spans="1:11" x14ac:dyDescent="0.25">
      <c r="A20" s="29" t="s">
        <v>46</v>
      </c>
      <c r="B20" s="37" t="s">
        <v>64</v>
      </c>
      <c r="C20" s="66">
        <v>8</v>
      </c>
      <c r="D20" s="37">
        <v>12050</v>
      </c>
      <c r="E20" s="37">
        <v>7</v>
      </c>
      <c r="F20" s="32">
        <f>G20*E20</f>
        <v>3.9200000000000004</v>
      </c>
      <c r="G20" s="49">
        <v>0.56000000000000005</v>
      </c>
      <c r="H20" s="49">
        <v>47800</v>
      </c>
      <c r="I20" s="49"/>
      <c r="J20" s="87"/>
    </row>
    <row r="21" spans="1:11" x14ac:dyDescent="0.25">
      <c r="A21" s="26" t="s">
        <v>46</v>
      </c>
      <c r="B21" s="26" t="s">
        <v>64</v>
      </c>
      <c r="C21" s="73">
        <v>6</v>
      </c>
      <c r="D21" s="26"/>
      <c r="E21" s="50">
        <v>1</v>
      </c>
      <c r="F21" s="25">
        <v>0.43099999999999999</v>
      </c>
      <c r="G21" s="26">
        <v>0.43099999999999999</v>
      </c>
      <c r="H21" s="49">
        <v>47800</v>
      </c>
      <c r="I21" s="26"/>
      <c r="J21" s="87"/>
    </row>
    <row r="22" spans="1:11" x14ac:dyDescent="0.25">
      <c r="A22" s="26" t="s">
        <v>46</v>
      </c>
      <c r="B22" s="26" t="s">
        <v>64</v>
      </c>
      <c r="C22" s="73">
        <v>8</v>
      </c>
      <c r="D22" s="26"/>
      <c r="E22" s="50">
        <v>1</v>
      </c>
      <c r="F22" s="25">
        <v>0.56000000000000005</v>
      </c>
      <c r="G22" s="26">
        <v>0.56000000000000005</v>
      </c>
      <c r="H22" s="49">
        <v>47800</v>
      </c>
      <c r="I22" s="26"/>
      <c r="J22" s="87"/>
    </row>
    <row r="23" spans="1:11" x14ac:dyDescent="0.25">
      <c r="A23" s="49" t="s">
        <v>46</v>
      </c>
      <c r="B23" s="36" t="s">
        <v>52</v>
      </c>
      <c r="C23" s="67">
        <v>8</v>
      </c>
      <c r="D23" s="36"/>
      <c r="E23" s="72">
        <f>F23/G23</f>
        <v>3.0000000000000004</v>
      </c>
      <c r="F23" s="49">
        <v>2.1360000000000001</v>
      </c>
      <c r="G23" s="49">
        <v>0.71199999999999997</v>
      </c>
      <c r="H23" s="49">
        <v>46800</v>
      </c>
      <c r="I23" s="49"/>
      <c r="J23" s="87"/>
    </row>
    <row r="24" spans="1:11" x14ac:dyDescent="0.25">
      <c r="A24" s="49" t="s">
        <v>26</v>
      </c>
      <c r="B24" s="36" t="s">
        <v>52</v>
      </c>
      <c r="C24" s="67">
        <v>8</v>
      </c>
      <c r="D24" s="36"/>
      <c r="E24" s="72">
        <f>F24/G24</f>
        <v>1</v>
      </c>
      <c r="F24" s="49">
        <v>0.71199999999999997</v>
      </c>
      <c r="G24" s="49">
        <v>0.71199999999999997</v>
      </c>
      <c r="H24" s="49">
        <v>48800</v>
      </c>
      <c r="I24" s="49"/>
      <c r="J24" s="87"/>
    </row>
    <row r="25" spans="1:11" x14ac:dyDescent="0.25">
      <c r="A25" s="49" t="s">
        <v>46</v>
      </c>
      <c r="B25" s="36" t="s">
        <v>52</v>
      </c>
      <c r="C25" s="67">
        <v>10</v>
      </c>
      <c r="D25" s="36"/>
      <c r="E25" s="72">
        <f>F25/G25</f>
        <v>0.99771689497716898</v>
      </c>
      <c r="F25" s="49">
        <v>0.874</v>
      </c>
      <c r="G25" s="49">
        <v>0.876</v>
      </c>
      <c r="H25" s="49">
        <v>49800</v>
      </c>
      <c r="I25" s="49"/>
      <c r="J25" s="87"/>
    </row>
    <row r="26" spans="1:11" s="63" customFormat="1" ht="15" customHeight="1" x14ac:dyDescent="0.25">
      <c r="A26" s="49" t="s">
        <v>26</v>
      </c>
      <c r="B26" s="36" t="s">
        <v>52</v>
      </c>
      <c r="C26" s="67">
        <v>12</v>
      </c>
      <c r="D26" s="36"/>
      <c r="E26" s="72">
        <f>F26/G26</f>
        <v>2</v>
      </c>
      <c r="F26" s="49">
        <v>2.044</v>
      </c>
      <c r="G26" s="49">
        <v>1.022</v>
      </c>
      <c r="H26" s="49">
        <v>51800</v>
      </c>
      <c r="I26" s="49"/>
      <c r="J26" s="87"/>
      <c r="K26" s="59"/>
    </row>
    <row r="27" spans="1:11" s="63" customFormat="1" ht="15" customHeight="1" x14ac:dyDescent="0.25">
      <c r="A27" s="49" t="s">
        <v>46</v>
      </c>
      <c r="B27" s="36" t="s">
        <v>52</v>
      </c>
      <c r="C27" s="67">
        <v>12</v>
      </c>
      <c r="D27" s="36"/>
      <c r="E27" s="72">
        <f>F27/G27</f>
        <v>1</v>
      </c>
      <c r="F27" s="49">
        <v>1.022</v>
      </c>
      <c r="G27" s="49">
        <v>1.022</v>
      </c>
      <c r="H27" s="49">
        <v>49800</v>
      </c>
      <c r="I27" s="49"/>
      <c r="J27" s="87"/>
      <c r="K27" s="59"/>
    </row>
    <row r="28" spans="1:11" s="63" customFormat="1" ht="15" customHeight="1" x14ac:dyDescent="0.25">
      <c r="A28" s="35" t="s">
        <v>46</v>
      </c>
      <c r="B28" s="37" t="s">
        <v>52</v>
      </c>
      <c r="C28" s="66">
        <v>10</v>
      </c>
      <c r="D28" s="24">
        <v>12050</v>
      </c>
      <c r="E28" s="24">
        <v>2</v>
      </c>
      <c r="F28" s="32">
        <v>1.746</v>
      </c>
      <c r="G28" s="36">
        <v>0.874</v>
      </c>
      <c r="H28" s="49">
        <v>49800</v>
      </c>
      <c r="I28" s="36"/>
      <c r="J28" s="88"/>
      <c r="K28" s="59"/>
    </row>
    <row r="29" spans="1:11" s="63" customFormat="1" ht="16.5" customHeight="1" x14ac:dyDescent="0.25">
      <c r="A29" s="35" t="s">
        <v>46</v>
      </c>
      <c r="B29" s="37" t="s">
        <v>52</v>
      </c>
      <c r="C29" s="66">
        <v>12</v>
      </c>
      <c r="D29" s="37">
        <v>12050</v>
      </c>
      <c r="E29" s="37">
        <v>2</v>
      </c>
      <c r="F29" s="32">
        <f>G29*E29</f>
        <v>2.0419999999999998</v>
      </c>
      <c r="G29" s="49">
        <v>1.0209999999999999</v>
      </c>
      <c r="H29" s="49">
        <v>49800</v>
      </c>
      <c r="I29" s="49"/>
      <c r="J29" s="87"/>
      <c r="K29" s="59"/>
    </row>
    <row r="30" spans="1:11" ht="16.5" customHeight="1" x14ac:dyDescent="0.25">
      <c r="A30" s="26" t="s">
        <v>32</v>
      </c>
      <c r="B30" s="26" t="s">
        <v>52</v>
      </c>
      <c r="C30" s="73">
        <v>12.5</v>
      </c>
      <c r="D30" s="26"/>
      <c r="E30" s="50">
        <v>1</v>
      </c>
      <c r="F30" s="25">
        <v>1.06</v>
      </c>
      <c r="G30" s="26">
        <v>1.06</v>
      </c>
      <c r="H30" s="49">
        <v>51800</v>
      </c>
      <c r="I30" s="26"/>
      <c r="J30" s="87"/>
    </row>
    <row r="31" spans="1:11" ht="16.5" customHeight="1" x14ac:dyDescent="0.25">
      <c r="A31" s="49" t="s">
        <v>32</v>
      </c>
      <c r="B31" s="36" t="s">
        <v>63</v>
      </c>
      <c r="C31" s="67">
        <v>5</v>
      </c>
      <c r="D31" s="36"/>
      <c r="E31" s="49">
        <f>F31/G31</f>
        <v>1</v>
      </c>
      <c r="F31" s="49">
        <v>0.36199999999999999</v>
      </c>
      <c r="G31" s="49">
        <v>0.36199999999999999</v>
      </c>
      <c r="H31" s="49">
        <v>47500</v>
      </c>
      <c r="I31" s="49"/>
      <c r="J31" s="87"/>
    </row>
    <row r="32" spans="1:11" x14ac:dyDescent="0.25">
      <c r="A32" s="49" t="s">
        <v>32</v>
      </c>
      <c r="B32" s="36" t="s">
        <v>63</v>
      </c>
      <c r="C32" s="67">
        <v>10</v>
      </c>
      <c r="D32" s="36"/>
      <c r="E32" s="49">
        <f>F32/G32</f>
        <v>1</v>
      </c>
      <c r="F32" s="49">
        <v>0.68600000000000005</v>
      </c>
      <c r="G32" s="49">
        <v>0.68600000000000005</v>
      </c>
      <c r="H32" s="49">
        <v>51800</v>
      </c>
      <c r="I32" s="49"/>
      <c r="J32" s="87"/>
    </row>
    <row r="33" spans="1:11" x14ac:dyDescent="0.25">
      <c r="A33" s="49" t="s">
        <v>32</v>
      </c>
      <c r="B33" s="36" t="s">
        <v>63</v>
      </c>
      <c r="C33" s="67">
        <v>12.5</v>
      </c>
      <c r="D33" s="36"/>
      <c r="E33" s="49">
        <f>F33/G33</f>
        <v>1</v>
      </c>
      <c r="F33" s="49">
        <v>0.82199999999999995</v>
      </c>
      <c r="G33" s="49">
        <v>0.82199999999999995</v>
      </c>
      <c r="H33" s="49">
        <v>51800</v>
      </c>
      <c r="I33" s="49"/>
      <c r="J33" s="87"/>
    </row>
    <row r="34" spans="1:11" x14ac:dyDescent="0.25">
      <c r="A34" s="35" t="s">
        <v>46</v>
      </c>
      <c r="B34" s="37" t="s">
        <v>63</v>
      </c>
      <c r="C34" s="66">
        <v>8</v>
      </c>
      <c r="D34" s="37">
        <v>12050</v>
      </c>
      <c r="E34" s="37">
        <v>1</v>
      </c>
      <c r="F34" s="32">
        <f>G34*E34</f>
        <v>0.56000000000000005</v>
      </c>
      <c r="G34" s="49">
        <v>0.56000000000000005</v>
      </c>
      <c r="H34" s="49">
        <v>45500</v>
      </c>
      <c r="I34" s="49"/>
      <c r="J34" s="87"/>
    </row>
    <row r="35" spans="1:11" x14ac:dyDescent="0.25">
      <c r="A35" s="35" t="s">
        <v>26</v>
      </c>
      <c r="B35" s="41" t="s">
        <v>63</v>
      </c>
      <c r="C35" s="67">
        <v>8</v>
      </c>
      <c r="D35" s="24">
        <v>12050</v>
      </c>
      <c r="E35" s="24">
        <f>1+1</f>
        <v>2</v>
      </c>
      <c r="F35" s="32">
        <f>G35*E35</f>
        <v>1.1200000000000001</v>
      </c>
      <c r="G35" s="49">
        <v>0.56000000000000005</v>
      </c>
      <c r="H35" s="49">
        <v>47500</v>
      </c>
      <c r="I35" s="49"/>
      <c r="J35" s="87"/>
    </row>
    <row r="36" spans="1:11" x14ac:dyDescent="0.25">
      <c r="A36" s="36" t="s">
        <v>32</v>
      </c>
      <c r="B36" s="36" t="s">
        <v>63</v>
      </c>
      <c r="C36" s="67">
        <v>12.5</v>
      </c>
      <c r="D36" s="36"/>
      <c r="E36" s="78">
        <f>F36/G36</f>
        <v>1</v>
      </c>
      <c r="F36" s="36">
        <v>0.82199999999999995</v>
      </c>
      <c r="G36" s="36">
        <v>0.82199999999999995</v>
      </c>
      <c r="H36" s="49">
        <v>51800</v>
      </c>
      <c r="I36" s="36"/>
      <c r="J36" s="88"/>
    </row>
    <row r="37" spans="1:11" x14ac:dyDescent="0.25">
      <c r="A37" s="26" t="s">
        <v>32</v>
      </c>
      <c r="B37" s="26" t="s">
        <v>63</v>
      </c>
      <c r="C37" s="73">
        <v>5</v>
      </c>
      <c r="D37" s="26"/>
      <c r="E37" s="50">
        <v>2</v>
      </c>
      <c r="F37" s="25">
        <v>0.72399999999999998</v>
      </c>
      <c r="G37" s="26">
        <v>0.36199999999999999</v>
      </c>
      <c r="H37" s="49">
        <v>47500</v>
      </c>
      <c r="I37" s="26"/>
      <c r="J37" s="87"/>
    </row>
    <row r="38" spans="1:11" x14ac:dyDescent="0.25">
      <c r="A38" s="26" t="s">
        <v>32</v>
      </c>
      <c r="B38" s="26" t="s">
        <v>63</v>
      </c>
      <c r="C38" s="73">
        <v>6</v>
      </c>
      <c r="D38" s="26"/>
      <c r="E38" s="50">
        <v>1</v>
      </c>
      <c r="F38" s="25">
        <v>0.43099999999999999</v>
      </c>
      <c r="G38" s="26">
        <v>0.43099999999999999</v>
      </c>
      <c r="H38" s="49">
        <v>47500</v>
      </c>
      <c r="I38" s="26"/>
      <c r="J38" s="87"/>
    </row>
    <row r="39" spans="1:11" x14ac:dyDescent="0.25">
      <c r="A39" s="26" t="s">
        <v>32</v>
      </c>
      <c r="B39" s="26" t="s">
        <v>63</v>
      </c>
      <c r="C39" s="73">
        <v>8</v>
      </c>
      <c r="D39" s="26"/>
      <c r="E39" s="50">
        <v>2</v>
      </c>
      <c r="F39" s="25">
        <v>1.1200000000000001</v>
      </c>
      <c r="G39" s="26">
        <v>0.56000000000000005</v>
      </c>
      <c r="H39" s="49">
        <v>47500</v>
      </c>
      <c r="I39" s="26"/>
      <c r="J39" s="87"/>
    </row>
    <row r="40" spans="1:11" x14ac:dyDescent="0.25">
      <c r="A40" s="26" t="s">
        <v>32</v>
      </c>
      <c r="B40" s="26" t="s">
        <v>63</v>
      </c>
      <c r="C40" s="73">
        <v>10</v>
      </c>
      <c r="D40" s="26"/>
      <c r="E40" s="50">
        <v>2</v>
      </c>
      <c r="F40" s="25">
        <v>1.3740000000000001</v>
      </c>
      <c r="G40" s="26">
        <v>0.68700000000000006</v>
      </c>
      <c r="H40" s="49">
        <v>51800</v>
      </c>
      <c r="I40" s="26"/>
      <c r="J40" s="87"/>
    </row>
    <row r="41" spans="1:11" x14ac:dyDescent="0.25">
      <c r="A41" s="26" t="s">
        <v>32</v>
      </c>
      <c r="B41" s="26" t="s">
        <v>63</v>
      </c>
      <c r="C41" s="73">
        <v>12.5</v>
      </c>
      <c r="D41" s="26"/>
      <c r="E41" s="50">
        <v>3</v>
      </c>
      <c r="F41" s="25">
        <v>2.4660000000000002</v>
      </c>
      <c r="G41" s="26">
        <v>0.82199999999999995</v>
      </c>
      <c r="H41" s="49">
        <v>51800</v>
      </c>
      <c r="I41" s="26"/>
      <c r="J41" s="87"/>
    </row>
    <row r="42" spans="1:11" s="63" customFormat="1" x14ac:dyDescent="0.25">
      <c r="A42" s="35" t="s">
        <v>46</v>
      </c>
      <c r="B42" s="41" t="s">
        <v>62</v>
      </c>
      <c r="C42" s="67">
        <v>6</v>
      </c>
      <c r="D42" s="37">
        <v>12050</v>
      </c>
      <c r="E42" s="37">
        <v>1</v>
      </c>
      <c r="F42" s="32">
        <f>G42*E42</f>
        <v>0.43099999999999999</v>
      </c>
      <c r="G42" s="49">
        <v>0.43099999999999999</v>
      </c>
      <c r="H42" s="49">
        <v>45500</v>
      </c>
      <c r="I42" s="49"/>
      <c r="J42" s="87"/>
      <c r="K42" s="59"/>
    </row>
    <row r="43" spans="1:11" x14ac:dyDescent="0.25">
      <c r="A43" s="49" t="s">
        <v>26</v>
      </c>
      <c r="B43" s="36" t="s">
        <v>62</v>
      </c>
      <c r="C43" s="67">
        <v>6</v>
      </c>
      <c r="D43" s="36"/>
      <c r="E43" s="72">
        <f>F43/G43</f>
        <v>12</v>
      </c>
      <c r="F43" s="49">
        <v>5.1840000000000002</v>
      </c>
      <c r="G43" s="49">
        <v>0.432</v>
      </c>
      <c r="H43" s="49">
        <v>47500</v>
      </c>
      <c r="I43" s="36"/>
      <c r="J43" s="87"/>
    </row>
    <row r="44" spans="1:11" x14ac:dyDescent="0.25">
      <c r="A44" s="49" t="s">
        <v>46</v>
      </c>
      <c r="B44" s="36" t="s">
        <v>61</v>
      </c>
      <c r="C44" s="67">
        <v>8</v>
      </c>
      <c r="D44" s="36"/>
      <c r="E44" s="49">
        <f>F44/G44</f>
        <v>3.0000000000000004</v>
      </c>
      <c r="F44" s="49">
        <v>1.4970000000000001</v>
      </c>
      <c r="G44" s="49">
        <v>0.499</v>
      </c>
      <c r="H44" s="49">
        <v>43000</v>
      </c>
      <c r="I44" s="49"/>
      <c r="J44" s="87"/>
    </row>
    <row r="45" spans="1:11" x14ac:dyDescent="0.25">
      <c r="A45" s="35" t="s">
        <v>26</v>
      </c>
      <c r="B45" s="41" t="s">
        <v>61</v>
      </c>
      <c r="C45" s="67">
        <v>6</v>
      </c>
      <c r="D45" s="24">
        <v>12050</v>
      </c>
      <c r="E45" s="24">
        <v>6</v>
      </c>
      <c r="F45" s="32">
        <f>G45*E45</f>
        <v>2.3159999999999998</v>
      </c>
      <c r="G45" s="49">
        <v>0.38600000000000001</v>
      </c>
      <c r="H45" s="36">
        <v>45000</v>
      </c>
      <c r="I45" s="49"/>
      <c r="J45" s="87"/>
    </row>
    <row r="46" spans="1:11" x14ac:dyDescent="0.25">
      <c r="A46" s="35" t="s">
        <v>46</v>
      </c>
      <c r="B46" s="37" t="s">
        <v>61</v>
      </c>
      <c r="C46" s="66">
        <v>6</v>
      </c>
      <c r="D46" s="37">
        <v>12050</v>
      </c>
      <c r="E46" s="37">
        <f>1</f>
        <v>1</v>
      </c>
      <c r="F46" s="32">
        <f>G46*E46</f>
        <v>0.38600000000000001</v>
      </c>
      <c r="G46" s="49">
        <v>0.38600000000000001</v>
      </c>
      <c r="H46" s="49">
        <v>43000</v>
      </c>
      <c r="I46" s="49"/>
      <c r="J46" s="87"/>
    </row>
    <row r="47" spans="1:11" x14ac:dyDescent="0.25">
      <c r="A47" s="35" t="s">
        <v>46</v>
      </c>
      <c r="B47" s="41" t="s">
        <v>61</v>
      </c>
      <c r="C47" s="67">
        <v>8</v>
      </c>
      <c r="D47" s="24">
        <v>12050</v>
      </c>
      <c r="E47" s="24">
        <v>1</v>
      </c>
      <c r="F47" s="32">
        <f>G47*E47</f>
        <v>0.499</v>
      </c>
      <c r="G47" s="49">
        <v>0.499</v>
      </c>
      <c r="H47" s="49">
        <v>43000</v>
      </c>
      <c r="I47" s="49"/>
      <c r="J47" s="87"/>
    </row>
    <row r="48" spans="1:11" s="63" customFormat="1" x14ac:dyDescent="0.25">
      <c r="A48" s="35" t="s">
        <v>26</v>
      </c>
      <c r="B48" s="41" t="s">
        <v>61</v>
      </c>
      <c r="C48" s="67">
        <v>8</v>
      </c>
      <c r="D48" s="37">
        <v>12050</v>
      </c>
      <c r="E48" s="37">
        <v>1</v>
      </c>
      <c r="F48" s="32">
        <f>G48*E48</f>
        <v>0.499</v>
      </c>
      <c r="G48" s="49">
        <v>0.499</v>
      </c>
      <c r="H48" s="36">
        <v>45000</v>
      </c>
      <c r="I48" s="49"/>
      <c r="J48" s="87"/>
      <c r="K48" s="59"/>
    </row>
    <row r="49" spans="1:11" s="63" customFormat="1" x14ac:dyDescent="0.25">
      <c r="A49" s="49" t="s">
        <v>46</v>
      </c>
      <c r="B49" s="36" t="s">
        <v>61</v>
      </c>
      <c r="C49" s="67">
        <v>8</v>
      </c>
      <c r="D49" s="36"/>
      <c r="E49" s="77">
        <f>F49/G49</f>
        <v>16</v>
      </c>
      <c r="F49" s="49">
        <v>7.984</v>
      </c>
      <c r="G49" s="49">
        <v>0.499</v>
      </c>
      <c r="H49" s="49">
        <v>43000</v>
      </c>
      <c r="I49" s="36"/>
      <c r="J49" s="87"/>
      <c r="K49" s="59"/>
    </row>
    <row r="50" spans="1:11" s="63" customFormat="1" x14ac:dyDescent="0.25">
      <c r="A50" s="49" t="s">
        <v>26</v>
      </c>
      <c r="B50" s="36" t="s">
        <v>61</v>
      </c>
      <c r="C50" s="67">
        <v>8</v>
      </c>
      <c r="D50" s="36"/>
      <c r="E50" s="77">
        <v>16</v>
      </c>
      <c r="F50" s="49">
        <v>8</v>
      </c>
      <c r="G50" s="49">
        <v>0.5</v>
      </c>
      <c r="H50" s="36">
        <v>45000</v>
      </c>
      <c r="I50" s="36"/>
      <c r="J50" s="87"/>
      <c r="K50" s="59"/>
    </row>
    <row r="51" spans="1:11" s="63" customFormat="1" x14ac:dyDescent="0.25">
      <c r="A51" s="26" t="s">
        <v>26</v>
      </c>
      <c r="B51" s="26" t="s">
        <v>61</v>
      </c>
      <c r="C51" s="73">
        <v>6</v>
      </c>
      <c r="D51" s="26"/>
      <c r="E51" s="50">
        <v>1</v>
      </c>
      <c r="F51" s="25">
        <v>0.38600000000000001</v>
      </c>
      <c r="G51" s="26">
        <v>0.38600000000000001</v>
      </c>
      <c r="H51" s="36">
        <v>45000</v>
      </c>
      <c r="I51" s="26"/>
      <c r="J51" s="87"/>
      <c r="K51" s="59"/>
    </row>
    <row r="52" spans="1:11" s="63" customFormat="1" x14ac:dyDescent="0.25">
      <c r="A52" s="26" t="s">
        <v>46</v>
      </c>
      <c r="B52" s="26" t="s">
        <v>61</v>
      </c>
      <c r="C52" s="73">
        <v>6</v>
      </c>
      <c r="D52" s="26"/>
      <c r="E52" s="50">
        <v>4</v>
      </c>
      <c r="F52" s="25">
        <v>1.544</v>
      </c>
      <c r="G52" s="26">
        <v>0.38600000000000001</v>
      </c>
      <c r="H52" s="49">
        <v>43000</v>
      </c>
      <c r="I52" s="26"/>
      <c r="J52" s="87"/>
      <c r="K52" s="59"/>
    </row>
    <row r="53" spans="1:11" x14ac:dyDescent="0.25">
      <c r="A53" s="49" t="s">
        <v>32</v>
      </c>
      <c r="B53" s="36" t="s">
        <v>60</v>
      </c>
      <c r="C53" s="67">
        <v>10</v>
      </c>
      <c r="D53" s="36"/>
      <c r="E53" s="49">
        <f>F53/G53</f>
        <v>1</v>
      </c>
      <c r="F53" s="49">
        <v>0.68600000000000005</v>
      </c>
      <c r="G53" s="49">
        <v>0.68600000000000005</v>
      </c>
      <c r="H53" s="49">
        <v>51800</v>
      </c>
      <c r="I53" s="38"/>
      <c r="J53" s="87"/>
    </row>
    <row r="54" spans="1:11" x14ac:dyDescent="0.25">
      <c r="A54" s="35" t="s">
        <v>26</v>
      </c>
      <c r="B54" s="41" t="s">
        <v>60</v>
      </c>
      <c r="C54" s="67">
        <v>5</v>
      </c>
      <c r="D54" s="37">
        <v>12050</v>
      </c>
      <c r="E54" s="37">
        <v>1</v>
      </c>
      <c r="F54" s="32">
        <f>G54*E54</f>
        <v>0.36299999999999999</v>
      </c>
      <c r="G54" s="36">
        <v>0.36299999999999999</v>
      </c>
      <c r="H54" s="36">
        <v>47500</v>
      </c>
      <c r="I54" s="36"/>
      <c r="J54" s="88"/>
    </row>
    <row r="55" spans="1:11" x14ac:dyDescent="0.25">
      <c r="A55" s="35" t="s">
        <v>46</v>
      </c>
      <c r="B55" s="37" t="s">
        <v>60</v>
      </c>
      <c r="C55" s="66">
        <v>5</v>
      </c>
      <c r="D55" s="24">
        <v>12050</v>
      </c>
      <c r="E55" s="24">
        <v>5</v>
      </c>
      <c r="F55" s="32">
        <f>G55*E55</f>
        <v>1.8149999999999999</v>
      </c>
      <c r="G55" s="49">
        <v>0.36299999999999999</v>
      </c>
      <c r="H55" s="49">
        <v>45500</v>
      </c>
      <c r="I55" s="49"/>
      <c r="J55" s="87"/>
    </row>
    <row r="56" spans="1:11" x14ac:dyDescent="0.25">
      <c r="A56" s="39" t="s">
        <v>46</v>
      </c>
      <c r="B56" s="40" t="s">
        <v>60</v>
      </c>
      <c r="C56" s="68">
        <v>7</v>
      </c>
      <c r="D56" s="24">
        <v>12050</v>
      </c>
      <c r="E56" s="24">
        <v>2</v>
      </c>
      <c r="F56" s="32">
        <f>G56*E56</f>
        <v>0.99</v>
      </c>
      <c r="G56" s="49">
        <v>0.495</v>
      </c>
      <c r="H56" s="49">
        <v>45500</v>
      </c>
      <c r="I56" s="49"/>
      <c r="J56" s="87"/>
    </row>
    <row r="57" spans="1:11" x14ac:dyDescent="0.25">
      <c r="A57" s="30" t="s">
        <v>46</v>
      </c>
      <c r="B57" s="24" t="s">
        <v>60</v>
      </c>
      <c r="C57" s="69">
        <v>12</v>
      </c>
      <c r="D57" s="24">
        <v>12050</v>
      </c>
      <c r="E57" s="24">
        <v>2</v>
      </c>
      <c r="F57" s="32">
        <f>G57*E57</f>
        <v>1.59</v>
      </c>
      <c r="G57" s="49">
        <v>0.79500000000000004</v>
      </c>
      <c r="H57" s="49">
        <v>49800</v>
      </c>
      <c r="I57" s="49"/>
      <c r="J57" s="87"/>
    </row>
    <row r="58" spans="1:11" x14ac:dyDescent="0.25">
      <c r="A58" s="49" t="s">
        <v>26</v>
      </c>
      <c r="B58" s="111" t="s">
        <v>60</v>
      </c>
      <c r="C58" s="67">
        <v>5</v>
      </c>
      <c r="D58" s="36"/>
      <c r="E58" s="72">
        <v>100</v>
      </c>
      <c r="F58" s="49">
        <v>36.299999999999997</v>
      </c>
      <c r="G58" s="49">
        <v>0.36299999999999999</v>
      </c>
      <c r="H58" s="49">
        <v>47500</v>
      </c>
      <c r="I58" s="36"/>
      <c r="J58" s="102"/>
    </row>
    <row r="59" spans="1:11" x14ac:dyDescent="0.25">
      <c r="A59" s="49" t="s">
        <v>26</v>
      </c>
      <c r="B59" s="36" t="s">
        <v>60</v>
      </c>
      <c r="C59" s="67">
        <v>10</v>
      </c>
      <c r="D59" s="36"/>
      <c r="E59" s="72">
        <f t="shared" ref="E59:E63" si="0">F59/G59</f>
        <v>2</v>
      </c>
      <c r="F59" s="49">
        <v>1.3720000000000001</v>
      </c>
      <c r="G59" s="49">
        <v>0.68600000000000005</v>
      </c>
      <c r="H59" s="49">
        <v>51800</v>
      </c>
      <c r="I59" s="49"/>
      <c r="J59" s="87"/>
    </row>
    <row r="60" spans="1:11" x14ac:dyDescent="0.25">
      <c r="A60" s="49" t="s">
        <v>32</v>
      </c>
      <c r="B60" s="36" t="s">
        <v>60</v>
      </c>
      <c r="C60" s="67">
        <v>5</v>
      </c>
      <c r="D60" s="36"/>
      <c r="E60" s="78">
        <f t="shared" si="0"/>
        <v>2</v>
      </c>
      <c r="F60" s="49">
        <v>0.72599999999999998</v>
      </c>
      <c r="G60" s="49">
        <v>0.36299999999999999</v>
      </c>
      <c r="H60" s="49">
        <v>47500</v>
      </c>
      <c r="I60" s="25"/>
      <c r="J60" s="87"/>
    </row>
    <row r="61" spans="1:11" x14ac:dyDescent="0.25">
      <c r="A61" s="49" t="s">
        <v>26</v>
      </c>
      <c r="B61" s="36" t="s">
        <v>60</v>
      </c>
      <c r="C61" s="67">
        <v>10</v>
      </c>
      <c r="D61" s="36"/>
      <c r="E61" s="78">
        <f t="shared" si="0"/>
        <v>2.9999999999999996</v>
      </c>
      <c r="F61" s="49">
        <v>2.0579999999999998</v>
      </c>
      <c r="G61" s="49">
        <v>0.68600000000000005</v>
      </c>
      <c r="H61" s="49">
        <v>51800</v>
      </c>
      <c r="I61" s="49"/>
      <c r="J61" s="87"/>
    </row>
    <row r="62" spans="1:11" x14ac:dyDescent="0.25">
      <c r="A62" s="49" t="s">
        <v>46</v>
      </c>
      <c r="B62" s="36" t="s">
        <v>60</v>
      </c>
      <c r="C62" s="67">
        <v>10</v>
      </c>
      <c r="D62" s="36"/>
      <c r="E62" s="78">
        <f t="shared" si="0"/>
        <v>2</v>
      </c>
      <c r="F62" s="49">
        <v>1.3720000000000001</v>
      </c>
      <c r="G62" s="49">
        <v>0.68600000000000005</v>
      </c>
      <c r="H62" s="49">
        <v>49800</v>
      </c>
      <c r="I62" s="49"/>
      <c r="J62" s="87"/>
    </row>
    <row r="63" spans="1:11" x14ac:dyDescent="0.25">
      <c r="A63" s="49" t="s">
        <v>46</v>
      </c>
      <c r="B63" s="36" t="s">
        <v>60</v>
      </c>
      <c r="C63" s="67">
        <v>12</v>
      </c>
      <c r="D63" s="36"/>
      <c r="E63" s="78">
        <f t="shared" si="0"/>
        <v>2.9999999999999996</v>
      </c>
      <c r="F63" s="49">
        <v>2.3849999999999998</v>
      </c>
      <c r="G63" s="49">
        <v>0.79500000000000004</v>
      </c>
      <c r="H63" s="49">
        <v>49800</v>
      </c>
      <c r="I63" s="49"/>
      <c r="J63" s="87"/>
    </row>
    <row r="64" spans="1:11" x14ac:dyDescent="0.25">
      <c r="A64" s="43" t="s">
        <v>32</v>
      </c>
      <c r="B64" s="43" t="s">
        <v>60</v>
      </c>
      <c r="C64" s="71">
        <v>5</v>
      </c>
      <c r="D64" s="43">
        <v>12.04</v>
      </c>
      <c r="E64" s="24">
        <v>4</v>
      </c>
      <c r="F64" s="32">
        <f>E64*G64</f>
        <v>1.452</v>
      </c>
      <c r="G64" s="44">
        <v>0.36299999999999999</v>
      </c>
      <c r="H64" s="49">
        <v>47500</v>
      </c>
      <c r="I64" s="49"/>
      <c r="J64" s="87"/>
    </row>
    <row r="65" spans="1:11" x14ac:dyDescent="0.25">
      <c r="A65" s="43" t="s">
        <v>32</v>
      </c>
      <c r="B65" s="43" t="s">
        <v>60</v>
      </c>
      <c r="C65" s="71">
        <v>12.5</v>
      </c>
      <c r="D65" s="43">
        <v>12.05</v>
      </c>
      <c r="E65" s="24">
        <v>3</v>
      </c>
      <c r="F65" s="32">
        <f>E65*G65</f>
        <v>2.4689999999999999</v>
      </c>
      <c r="G65" s="44">
        <v>0.82299999999999995</v>
      </c>
      <c r="H65" s="49">
        <v>51800</v>
      </c>
      <c r="I65" s="49"/>
      <c r="J65" s="87"/>
    </row>
    <row r="66" spans="1:11" x14ac:dyDescent="0.25">
      <c r="A66" s="26" t="s">
        <v>32</v>
      </c>
      <c r="B66" s="26" t="s">
        <v>60</v>
      </c>
      <c r="C66" s="73">
        <v>5</v>
      </c>
      <c r="D66" s="26"/>
      <c r="E66" s="50">
        <v>1</v>
      </c>
      <c r="F66" s="25">
        <v>0.36199999999999999</v>
      </c>
      <c r="G66" s="26">
        <v>0.36199999999999999</v>
      </c>
      <c r="H66" s="49">
        <v>47500</v>
      </c>
      <c r="I66" s="26"/>
      <c r="J66" s="87"/>
    </row>
    <row r="67" spans="1:11" s="63" customFormat="1" x14ac:dyDescent="0.25">
      <c r="A67" s="44" t="s">
        <v>26</v>
      </c>
      <c r="B67" s="41" t="s">
        <v>60</v>
      </c>
      <c r="C67" s="67">
        <v>9</v>
      </c>
      <c r="D67" s="37"/>
      <c r="E67" s="33">
        <f>F67/G67</f>
        <v>2</v>
      </c>
      <c r="F67" s="36">
        <v>1.248</v>
      </c>
      <c r="G67" s="36">
        <v>0.624</v>
      </c>
      <c r="H67" s="36">
        <v>51800</v>
      </c>
      <c r="I67" s="36"/>
      <c r="J67" s="88"/>
      <c r="K67" s="59"/>
    </row>
    <row r="68" spans="1:11" s="63" customFormat="1" x14ac:dyDescent="0.25">
      <c r="A68" s="35" t="s">
        <v>46</v>
      </c>
      <c r="B68" s="37" t="s">
        <v>60</v>
      </c>
      <c r="C68" s="66">
        <v>5</v>
      </c>
      <c r="D68" s="24">
        <v>12050</v>
      </c>
      <c r="E68" s="33">
        <f>F68/G68</f>
        <v>3</v>
      </c>
      <c r="F68" s="38">
        <v>1.089</v>
      </c>
      <c r="G68" s="49">
        <v>0.36299999999999999</v>
      </c>
      <c r="H68" s="49">
        <v>45500</v>
      </c>
      <c r="I68" s="49"/>
      <c r="J68" s="87"/>
      <c r="K68" s="59"/>
    </row>
    <row r="69" spans="1:11" x14ac:dyDescent="0.25">
      <c r="A69" s="35" t="s">
        <v>46</v>
      </c>
      <c r="B69" s="41" t="s">
        <v>60</v>
      </c>
      <c r="C69" s="67">
        <v>8</v>
      </c>
      <c r="D69" s="24">
        <v>12050</v>
      </c>
      <c r="E69" s="33">
        <f>F69/G69</f>
        <v>1</v>
      </c>
      <c r="F69" s="42">
        <v>0.56000000000000005</v>
      </c>
      <c r="G69" s="49">
        <v>0.56000000000000005</v>
      </c>
      <c r="H69" s="49">
        <v>45500</v>
      </c>
      <c r="I69" s="49"/>
      <c r="J69" s="87"/>
    </row>
    <row r="70" spans="1:11" x14ac:dyDescent="0.25">
      <c r="A70" s="26" t="s">
        <v>46</v>
      </c>
      <c r="B70" s="26" t="s">
        <v>60</v>
      </c>
      <c r="C70" s="73">
        <v>12</v>
      </c>
      <c r="D70" s="26"/>
      <c r="E70" s="50">
        <f>F70/G70</f>
        <v>2</v>
      </c>
      <c r="F70" s="25">
        <v>1.5880000000000001</v>
      </c>
      <c r="G70" s="26">
        <v>0.79400000000000004</v>
      </c>
      <c r="H70" s="49">
        <v>49800</v>
      </c>
      <c r="I70" s="49"/>
      <c r="J70" s="87"/>
    </row>
    <row r="71" spans="1:11" x14ac:dyDescent="0.25">
      <c r="A71" s="35" t="s">
        <v>46</v>
      </c>
      <c r="B71" s="37" t="s">
        <v>59</v>
      </c>
      <c r="C71" s="66">
        <v>5</v>
      </c>
      <c r="D71" s="24">
        <v>12050</v>
      </c>
      <c r="E71" s="24">
        <v>2</v>
      </c>
      <c r="F71" s="32">
        <f>G71*E71</f>
        <v>0.64800000000000002</v>
      </c>
      <c r="G71" s="49">
        <v>0.32400000000000001</v>
      </c>
      <c r="H71" s="49">
        <v>43000</v>
      </c>
      <c r="I71" s="49"/>
      <c r="J71" s="87"/>
    </row>
    <row r="72" spans="1:11" x14ac:dyDescent="0.25">
      <c r="A72" s="35" t="s">
        <v>46</v>
      </c>
      <c r="B72" s="37" t="s">
        <v>59</v>
      </c>
      <c r="C72" s="66">
        <v>6</v>
      </c>
      <c r="D72" s="37">
        <v>12050</v>
      </c>
      <c r="E72" s="37">
        <v>2</v>
      </c>
      <c r="F72" s="32">
        <f>G72*E72</f>
        <v>0.77200000000000002</v>
      </c>
      <c r="G72" s="49">
        <v>0.38600000000000001</v>
      </c>
      <c r="H72" s="49">
        <v>43000</v>
      </c>
      <c r="I72" s="49"/>
      <c r="J72" s="87"/>
    </row>
    <row r="73" spans="1:11" x14ac:dyDescent="0.25">
      <c r="A73" s="35" t="s">
        <v>46</v>
      </c>
      <c r="B73" s="37" t="s">
        <v>59</v>
      </c>
      <c r="C73" s="66">
        <v>8</v>
      </c>
      <c r="D73" s="24">
        <v>12050</v>
      </c>
      <c r="E73" s="24">
        <v>3</v>
      </c>
      <c r="F73" s="32">
        <f>G73*E73</f>
        <v>1.4969999999999999</v>
      </c>
      <c r="G73" s="36">
        <v>0.499</v>
      </c>
      <c r="H73" s="36">
        <v>43000</v>
      </c>
      <c r="I73" s="36"/>
      <c r="J73" s="87"/>
    </row>
    <row r="74" spans="1:11" x14ac:dyDescent="0.25">
      <c r="A74" s="35" t="s">
        <v>46</v>
      </c>
      <c r="B74" s="37" t="s">
        <v>59</v>
      </c>
      <c r="C74" s="66">
        <v>10</v>
      </c>
      <c r="D74" s="37">
        <v>12050</v>
      </c>
      <c r="E74" s="37">
        <v>3</v>
      </c>
      <c r="F74" s="32">
        <f>G74*E74</f>
        <v>1.8324</v>
      </c>
      <c r="G74" s="36">
        <v>0.61080000000000001</v>
      </c>
      <c r="H74" s="49">
        <v>45000</v>
      </c>
      <c r="I74" s="36"/>
      <c r="J74" s="88"/>
    </row>
    <row r="75" spans="1:11" x14ac:dyDescent="0.25">
      <c r="A75" s="49" t="s">
        <v>26</v>
      </c>
      <c r="B75" s="36" t="s">
        <v>59</v>
      </c>
      <c r="C75" s="67">
        <v>5</v>
      </c>
      <c r="D75" s="36"/>
      <c r="E75" s="72">
        <v>21</v>
      </c>
      <c r="F75" s="49">
        <v>6.8250000000000002</v>
      </c>
      <c r="G75" s="49">
        <v>0.32500000000000001</v>
      </c>
      <c r="H75" s="36">
        <v>45000</v>
      </c>
      <c r="I75" s="36"/>
      <c r="J75" s="87"/>
    </row>
    <row r="76" spans="1:11" x14ac:dyDescent="0.25">
      <c r="A76" s="49" t="s">
        <v>46</v>
      </c>
      <c r="B76" s="36" t="s">
        <v>59</v>
      </c>
      <c r="C76" s="67">
        <v>6</v>
      </c>
      <c r="D76" s="36"/>
      <c r="E76" s="78">
        <f>F76/G76</f>
        <v>1</v>
      </c>
      <c r="F76" s="49">
        <v>0.38600000000000001</v>
      </c>
      <c r="G76" s="49">
        <v>0.38600000000000001</v>
      </c>
      <c r="H76" s="49">
        <v>43000</v>
      </c>
      <c r="I76" s="49"/>
      <c r="J76" s="87"/>
    </row>
    <row r="77" spans="1:11" x14ac:dyDescent="0.25">
      <c r="A77" s="26" t="s">
        <v>46</v>
      </c>
      <c r="B77" s="26" t="s">
        <v>59</v>
      </c>
      <c r="C77" s="73">
        <v>6</v>
      </c>
      <c r="D77" s="26"/>
      <c r="E77" s="50">
        <v>3</v>
      </c>
      <c r="F77" s="25">
        <v>1.1579999999999999</v>
      </c>
      <c r="G77" s="26">
        <v>0.38600000000000001</v>
      </c>
      <c r="H77" s="49">
        <v>43000</v>
      </c>
      <c r="I77" s="32"/>
      <c r="J77" s="87"/>
    </row>
    <row r="78" spans="1:11" x14ac:dyDescent="0.25">
      <c r="A78" s="26" t="s">
        <v>46</v>
      </c>
      <c r="B78" s="26" t="s">
        <v>59</v>
      </c>
      <c r="C78" s="73">
        <v>7</v>
      </c>
      <c r="D78" s="26"/>
      <c r="E78" s="50">
        <v>5</v>
      </c>
      <c r="F78" s="25">
        <v>2.2050000000000001</v>
      </c>
      <c r="G78" s="26">
        <v>0.441</v>
      </c>
      <c r="H78" s="49">
        <v>43000</v>
      </c>
      <c r="I78" s="26"/>
      <c r="J78" s="88"/>
    </row>
    <row r="79" spans="1:11" x14ac:dyDescent="0.25">
      <c r="A79" s="26" t="s">
        <v>46</v>
      </c>
      <c r="B79" s="26" t="s">
        <v>59</v>
      </c>
      <c r="C79" s="73">
        <v>8</v>
      </c>
      <c r="D79" s="26"/>
      <c r="E79" s="50">
        <v>5</v>
      </c>
      <c r="F79" s="25">
        <v>2.4950000000000001</v>
      </c>
      <c r="G79" s="26">
        <v>0.499</v>
      </c>
      <c r="H79" s="49">
        <v>43000</v>
      </c>
      <c r="I79" s="26"/>
      <c r="J79" s="87"/>
    </row>
    <row r="80" spans="1:11" x14ac:dyDescent="0.25">
      <c r="A80" s="26" t="s">
        <v>46</v>
      </c>
      <c r="B80" s="26" t="s">
        <v>59</v>
      </c>
      <c r="C80" s="73">
        <v>10</v>
      </c>
      <c r="D80" s="26"/>
      <c r="E80" s="50">
        <v>2</v>
      </c>
      <c r="F80" s="25">
        <v>1.22</v>
      </c>
      <c r="G80" s="26">
        <v>0.61</v>
      </c>
      <c r="H80" s="49">
        <v>45000</v>
      </c>
      <c r="I80" s="26"/>
      <c r="J80" s="88"/>
    </row>
    <row r="81" spans="1:11" s="63" customFormat="1" x14ac:dyDescent="0.25">
      <c r="A81" s="35" t="s">
        <v>46</v>
      </c>
      <c r="B81" s="37" t="s">
        <v>59</v>
      </c>
      <c r="C81" s="66">
        <v>6</v>
      </c>
      <c r="D81" s="37">
        <v>12050</v>
      </c>
      <c r="E81" s="33">
        <f>F81/G81</f>
        <v>2.9999999999999996</v>
      </c>
      <c r="F81" s="38">
        <v>1.1579999999999999</v>
      </c>
      <c r="G81" s="49">
        <v>0.38600000000000001</v>
      </c>
      <c r="H81" s="49">
        <v>43000</v>
      </c>
      <c r="I81" s="49"/>
      <c r="J81" s="87"/>
      <c r="K81" s="59"/>
    </row>
    <row r="82" spans="1:11" x14ac:dyDescent="0.25">
      <c r="A82" s="35" t="s">
        <v>46</v>
      </c>
      <c r="B82" s="37" t="s">
        <v>51</v>
      </c>
      <c r="C82" s="66">
        <v>4</v>
      </c>
      <c r="D82" s="37">
        <v>12050</v>
      </c>
      <c r="E82" s="37">
        <v>2</v>
      </c>
      <c r="F82" s="32">
        <f>G82*E82</f>
        <v>0.46400000000000002</v>
      </c>
      <c r="G82" s="36">
        <v>0.23200000000000001</v>
      </c>
      <c r="H82" s="36">
        <v>43000</v>
      </c>
      <c r="I82" s="36"/>
      <c r="J82" s="88"/>
    </row>
    <row r="83" spans="1:11" s="63" customFormat="1" x14ac:dyDescent="0.25">
      <c r="A83" s="35" t="s">
        <v>46</v>
      </c>
      <c r="B83" s="37" t="s">
        <v>51</v>
      </c>
      <c r="C83" s="66">
        <v>6</v>
      </c>
      <c r="D83" s="24">
        <v>12050</v>
      </c>
      <c r="E83" s="24">
        <f>4+1</f>
        <v>5</v>
      </c>
      <c r="F83" s="32">
        <f>G83*E83</f>
        <v>1.7050000000000001</v>
      </c>
      <c r="G83" s="36">
        <v>0.34100000000000003</v>
      </c>
      <c r="H83" s="36">
        <v>43000</v>
      </c>
      <c r="I83" s="36"/>
      <c r="J83" s="88"/>
      <c r="K83" s="59"/>
    </row>
    <row r="84" spans="1:11" x14ac:dyDescent="0.25">
      <c r="A84" s="49" t="s">
        <v>46</v>
      </c>
      <c r="B84" s="36" t="s">
        <v>51</v>
      </c>
      <c r="C84" s="67">
        <v>8</v>
      </c>
      <c r="D84" s="36"/>
      <c r="E84" s="78">
        <f>F84/G84</f>
        <v>1</v>
      </c>
      <c r="F84" s="49">
        <v>0.439</v>
      </c>
      <c r="G84" s="49">
        <v>0.439</v>
      </c>
      <c r="H84" s="49">
        <v>43000</v>
      </c>
      <c r="I84" s="49"/>
      <c r="J84" s="87"/>
    </row>
    <row r="85" spans="1:11" s="63" customFormat="1" x14ac:dyDescent="0.25">
      <c r="A85" s="25" t="s">
        <v>46</v>
      </c>
      <c r="B85" s="25" t="s">
        <v>51</v>
      </c>
      <c r="C85" s="74">
        <v>4</v>
      </c>
      <c r="D85" s="25"/>
      <c r="E85" s="91">
        <v>2</v>
      </c>
      <c r="F85" s="25">
        <v>0.46400000000000002</v>
      </c>
      <c r="G85" s="25">
        <v>0.23200000000000001</v>
      </c>
      <c r="H85" s="36">
        <v>43000</v>
      </c>
      <c r="I85" s="25"/>
      <c r="J85" s="88"/>
      <c r="K85" s="59"/>
    </row>
    <row r="86" spans="1:11" x14ac:dyDescent="0.25">
      <c r="A86" s="26" t="s">
        <v>46</v>
      </c>
      <c r="B86" s="25" t="s">
        <v>51</v>
      </c>
      <c r="C86" s="74">
        <v>6</v>
      </c>
      <c r="D86" s="25"/>
      <c r="E86" s="50">
        <v>4</v>
      </c>
      <c r="F86" s="25">
        <v>1.3640000000000001</v>
      </c>
      <c r="G86" s="26">
        <v>0.34100000000000003</v>
      </c>
      <c r="H86" s="49">
        <v>43000</v>
      </c>
      <c r="I86" s="26"/>
      <c r="J86" s="87"/>
    </row>
    <row r="87" spans="1:11" x14ac:dyDescent="0.25">
      <c r="A87" s="35" t="s">
        <v>46</v>
      </c>
      <c r="B87" s="37" t="s">
        <v>51</v>
      </c>
      <c r="C87" s="66">
        <v>4</v>
      </c>
      <c r="D87" s="37">
        <v>12050</v>
      </c>
      <c r="E87" s="33">
        <f>F87/G87</f>
        <v>2</v>
      </c>
      <c r="F87" s="38">
        <v>0.46400000000000002</v>
      </c>
      <c r="G87" s="36">
        <v>0.23200000000000001</v>
      </c>
      <c r="H87" s="36">
        <v>43000</v>
      </c>
      <c r="I87" s="36"/>
      <c r="J87" s="88"/>
    </row>
    <row r="88" spans="1:11" x14ac:dyDescent="0.25">
      <c r="A88" s="56" t="s">
        <v>46</v>
      </c>
      <c r="B88" s="56" t="s">
        <v>58</v>
      </c>
      <c r="C88" s="75">
        <v>6</v>
      </c>
      <c r="D88" s="56">
        <v>12.05</v>
      </c>
      <c r="E88" s="57">
        <f>F88/G88</f>
        <v>38</v>
      </c>
      <c r="F88" s="56">
        <v>14.667999999999999</v>
      </c>
      <c r="G88" s="56">
        <v>0.38600000000000001</v>
      </c>
      <c r="H88" s="49">
        <v>43000</v>
      </c>
      <c r="I88" s="44"/>
      <c r="J88" s="87"/>
    </row>
    <row r="89" spans="1:11" x14ac:dyDescent="0.25">
      <c r="A89" s="49" t="s">
        <v>32</v>
      </c>
      <c r="B89" s="36" t="s">
        <v>58</v>
      </c>
      <c r="C89" s="67">
        <v>5</v>
      </c>
      <c r="D89" s="36"/>
      <c r="E89" s="72">
        <v>3</v>
      </c>
      <c r="F89" s="49">
        <v>0.97499999999999998</v>
      </c>
      <c r="G89" s="49">
        <v>0.32500000000000001</v>
      </c>
      <c r="H89" s="36">
        <v>45000</v>
      </c>
      <c r="I89" s="49"/>
      <c r="J89" s="87"/>
    </row>
    <row r="90" spans="1:11" x14ac:dyDescent="0.25">
      <c r="A90" s="49" t="s">
        <v>26</v>
      </c>
      <c r="B90" s="36" t="s">
        <v>58</v>
      </c>
      <c r="C90" s="67">
        <v>5</v>
      </c>
      <c r="D90" s="36"/>
      <c r="E90" s="72">
        <f>F90/G90</f>
        <v>3</v>
      </c>
      <c r="F90" s="49">
        <v>0.97499999999999998</v>
      </c>
      <c r="G90" s="49">
        <v>0.32500000000000001</v>
      </c>
      <c r="H90" s="36">
        <v>45000</v>
      </c>
      <c r="I90" s="49"/>
      <c r="J90" s="87"/>
    </row>
    <row r="91" spans="1:11" x14ac:dyDescent="0.25">
      <c r="A91" s="36" t="s">
        <v>26</v>
      </c>
      <c r="B91" s="36" t="s">
        <v>58</v>
      </c>
      <c r="C91" s="67">
        <v>6</v>
      </c>
      <c r="D91" s="36"/>
      <c r="E91" s="67">
        <v>1</v>
      </c>
      <c r="F91" s="36">
        <v>0.38600000000000001</v>
      </c>
      <c r="G91" s="36">
        <v>0.38600000000000001</v>
      </c>
      <c r="H91" s="36">
        <v>45000</v>
      </c>
      <c r="I91" s="36"/>
      <c r="J91" s="88"/>
    </row>
    <row r="92" spans="1:11" x14ac:dyDescent="0.25">
      <c r="A92" s="49" t="s">
        <v>46</v>
      </c>
      <c r="B92" s="36" t="s">
        <v>58</v>
      </c>
      <c r="C92" s="67">
        <v>6</v>
      </c>
      <c r="D92" s="36"/>
      <c r="E92" s="72">
        <v>1</v>
      </c>
      <c r="F92" s="49">
        <v>0.38700000000000001</v>
      </c>
      <c r="G92" s="49">
        <v>0.38700000000000001</v>
      </c>
      <c r="H92" s="49">
        <v>43000</v>
      </c>
      <c r="I92" s="49"/>
      <c r="J92" s="87"/>
    </row>
    <row r="93" spans="1:11" x14ac:dyDescent="0.25">
      <c r="A93" s="49" t="s">
        <v>46</v>
      </c>
      <c r="B93" s="36" t="s">
        <v>58</v>
      </c>
      <c r="C93" s="67">
        <v>10</v>
      </c>
      <c r="D93" s="36"/>
      <c r="E93" s="72">
        <f>F93/G93</f>
        <v>2</v>
      </c>
      <c r="F93" s="49">
        <v>1.222</v>
      </c>
      <c r="G93" s="49">
        <v>0.61099999999999999</v>
      </c>
      <c r="H93" s="49">
        <v>45000</v>
      </c>
      <c r="I93" s="49"/>
      <c r="J93" s="87"/>
    </row>
    <row r="94" spans="1:11" x14ac:dyDescent="0.25">
      <c r="A94" s="35" t="s">
        <v>46</v>
      </c>
      <c r="B94" s="37" t="s">
        <v>58</v>
      </c>
      <c r="C94" s="66">
        <v>9</v>
      </c>
      <c r="D94" s="24">
        <v>12050</v>
      </c>
      <c r="E94" s="24">
        <v>1</v>
      </c>
      <c r="F94" s="32">
        <f>G94*E94</f>
        <v>0.55600000000000005</v>
      </c>
      <c r="G94" s="49">
        <v>0.55600000000000005</v>
      </c>
      <c r="H94" s="49">
        <v>45000</v>
      </c>
      <c r="I94" s="49"/>
      <c r="J94" s="87"/>
    </row>
    <row r="95" spans="1:11" x14ac:dyDescent="0.25">
      <c r="A95" s="35" t="s">
        <v>26</v>
      </c>
      <c r="B95" s="24" t="s">
        <v>58</v>
      </c>
      <c r="C95" s="64">
        <v>7</v>
      </c>
      <c r="D95" s="24">
        <v>12050</v>
      </c>
      <c r="E95" s="24">
        <v>2</v>
      </c>
      <c r="F95" s="32">
        <f>G95*E95</f>
        <v>0.88400000000000001</v>
      </c>
      <c r="G95" s="49">
        <v>0.442</v>
      </c>
      <c r="H95" s="36">
        <v>45000</v>
      </c>
      <c r="I95" s="24"/>
      <c r="J95" s="87"/>
    </row>
    <row r="96" spans="1:11" x14ac:dyDescent="0.25">
      <c r="A96" s="35" t="s">
        <v>26</v>
      </c>
      <c r="B96" s="41" t="s">
        <v>58</v>
      </c>
      <c r="C96" s="67">
        <v>9</v>
      </c>
      <c r="D96" s="24">
        <v>12050</v>
      </c>
      <c r="E96" s="24">
        <v>10</v>
      </c>
      <c r="F96" s="32">
        <f>G96*E96</f>
        <v>5.5600000000000005</v>
      </c>
      <c r="G96" s="49">
        <v>0.55600000000000005</v>
      </c>
      <c r="H96" s="49">
        <v>47000</v>
      </c>
      <c r="I96" s="49"/>
      <c r="J96" s="87"/>
    </row>
    <row r="97" spans="1:10" x14ac:dyDescent="0.25">
      <c r="A97" s="35" t="s">
        <v>26</v>
      </c>
      <c r="B97" s="41" t="s">
        <v>58</v>
      </c>
      <c r="C97" s="67">
        <v>12</v>
      </c>
      <c r="D97" s="24">
        <v>12050</v>
      </c>
      <c r="E97" s="24">
        <v>5</v>
      </c>
      <c r="F97" s="32">
        <f>G97*E97</f>
        <v>3.5199999999999996</v>
      </c>
      <c r="G97" s="36">
        <v>0.70399999999999996</v>
      </c>
      <c r="H97" s="36">
        <v>47000</v>
      </c>
      <c r="I97" s="36"/>
      <c r="J97" s="88"/>
    </row>
    <row r="98" spans="1:10" x14ac:dyDescent="0.25">
      <c r="A98" s="49" t="s">
        <v>26</v>
      </c>
      <c r="B98" s="111" t="s">
        <v>58</v>
      </c>
      <c r="C98" s="67">
        <v>5</v>
      </c>
      <c r="D98" s="36"/>
      <c r="E98" s="72">
        <v>9</v>
      </c>
      <c r="F98" s="49">
        <v>2.9249999999999998</v>
      </c>
      <c r="G98" s="49">
        <v>0.32500000000000001</v>
      </c>
      <c r="H98" s="36">
        <v>45000</v>
      </c>
      <c r="I98" s="36"/>
      <c r="J98" s="87"/>
    </row>
    <row r="99" spans="1:10" x14ac:dyDescent="0.25">
      <c r="A99" s="49" t="s">
        <v>46</v>
      </c>
      <c r="B99" s="147" t="s">
        <v>58</v>
      </c>
      <c r="C99" s="67">
        <v>5</v>
      </c>
      <c r="D99" s="36"/>
      <c r="E99" s="72">
        <v>19</v>
      </c>
      <c r="F99" s="49">
        <v>6.1859999999999999</v>
      </c>
      <c r="G99" s="49">
        <v>0.32500000000000001</v>
      </c>
      <c r="H99" s="49">
        <v>43000</v>
      </c>
      <c r="I99" s="111"/>
      <c r="J99" s="87"/>
    </row>
    <row r="100" spans="1:10" x14ac:dyDescent="0.25">
      <c r="A100" s="36" t="s">
        <v>32</v>
      </c>
      <c r="B100" s="36" t="s">
        <v>58</v>
      </c>
      <c r="C100" s="67">
        <v>5</v>
      </c>
      <c r="D100" s="36"/>
      <c r="E100" s="78">
        <f t="shared" ref="E100:E106" si="1">F100/G100</f>
        <v>4</v>
      </c>
      <c r="F100" s="36">
        <v>1.3</v>
      </c>
      <c r="G100" s="36">
        <v>0.32500000000000001</v>
      </c>
      <c r="H100" s="36">
        <v>45000</v>
      </c>
      <c r="I100" s="36"/>
      <c r="J100" s="88"/>
    </row>
    <row r="101" spans="1:10" x14ac:dyDescent="0.25">
      <c r="A101" s="49" t="s">
        <v>26</v>
      </c>
      <c r="B101" s="36" t="s">
        <v>58</v>
      </c>
      <c r="C101" s="67">
        <v>6</v>
      </c>
      <c r="D101" s="36"/>
      <c r="E101" s="78">
        <f t="shared" si="1"/>
        <v>2</v>
      </c>
      <c r="F101" s="49">
        <v>0.77200000000000002</v>
      </c>
      <c r="G101" s="49">
        <v>0.38600000000000001</v>
      </c>
      <c r="H101" s="36">
        <v>45000</v>
      </c>
      <c r="I101" s="49"/>
      <c r="J101" s="88"/>
    </row>
    <row r="102" spans="1:10" x14ac:dyDescent="0.25">
      <c r="A102" s="36" t="s">
        <v>46</v>
      </c>
      <c r="B102" s="36" t="s">
        <v>58</v>
      </c>
      <c r="C102" s="67">
        <v>6</v>
      </c>
      <c r="D102" s="36"/>
      <c r="E102" s="78">
        <f t="shared" si="1"/>
        <v>4</v>
      </c>
      <c r="F102" s="36">
        <v>1.544</v>
      </c>
      <c r="G102" s="36">
        <v>0.38600000000000001</v>
      </c>
      <c r="H102" s="49">
        <v>43000</v>
      </c>
      <c r="I102" s="36"/>
      <c r="J102" s="88"/>
    </row>
    <row r="103" spans="1:10" x14ac:dyDescent="0.25">
      <c r="A103" s="36" t="s">
        <v>46</v>
      </c>
      <c r="B103" s="36" t="s">
        <v>58</v>
      </c>
      <c r="C103" s="67">
        <v>8</v>
      </c>
      <c r="D103" s="36"/>
      <c r="E103" s="67">
        <f t="shared" si="1"/>
        <v>2</v>
      </c>
      <c r="F103" s="36">
        <v>1</v>
      </c>
      <c r="G103" s="36">
        <v>0.5</v>
      </c>
      <c r="H103" s="49">
        <v>43000</v>
      </c>
      <c r="I103" s="36"/>
      <c r="J103" s="88"/>
    </row>
    <row r="104" spans="1:10" x14ac:dyDescent="0.25">
      <c r="A104" s="36" t="s">
        <v>46</v>
      </c>
      <c r="B104" s="36" t="s">
        <v>58</v>
      </c>
      <c r="C104" s="67">
        <v>10</v>
      </c>
      <c r="D104" s="36"/>
      <c r="E104" s="78">
        <f t="shared" si="1"/>
        <v>2</v>
      </c>
      <c r="F104" s="36">
        <v>1.222</v>
      </c>
      <c r="G104" s="36">
        <v>0.61099999999999999</v>
      </c>
      <c r="H104" s="36">
        <v>45000</v>
      </c>
      <c r="I104" s="36"/>
      <c r="J104" s="88"/>
    </row>
    <row r="105" spans="1:10" x14ac:dyDescent="0.25">
      <c r="A105" s="49" t="s">
        <v>26</v>
      </c>
      <c r="B105" s="36" t="s">
        <v>58</v>
      </c>
      <c r="C105" s="67">
        <v>7</v>
      </c>
      <c r="D105" s="36"/>
      <c r="E105" s="78">
        <f t="shared" si="1"/>
        <v>1</v>
      </c>
      <c r="F105" s="49">
        <v>0.442</v>
      </c>
      <c r="G105" s="49">
        <v>0.442</v>
      </c>
      <c r="H105" s="36">
        <v>45000</v>
      </c>
      <c r="I105" s="49"/>
      <c r="J105" s="87"/>
    </row>
    <row r="106" spans="1:10" x14ac:dyDescent="0.25">
      <c r="A106" s="49" t="s">
        <v>32</v>
      </c>
      <c r="B106" s="36" t="s">
        <v>58</v>
      </c>
      <c r="C106" s="67">
        <v>8</v>
      </c>
      <c r="D106" s="36"/>
      <c r="E106" s="77">
        <f t="shared" si="1"/>
        <v>2.0020040080160322</v>
      </c>
      <c r="F106" s="49">
        <v>0.999</v>
      </c>
      <c r="G106" s="49">
        <v>0.499</v>
      </c>
      <c r="H106" s="36">
        <v>45000</v>
      </c>
      <c r="I106" s="85"/>
      <c r="J106" s="88"/>
    </row>
    <row r="107" spans="1:10" x14ac:dyDescent="0.25">
      <c r="A107" s="26" t="s">
        <v>26</v>
      </c>
      <c r="B107" s="26" t="s">
        <v>58</v>
      </c>
      <c r="C107" s="73">
        <v>7</v>
      </c>
      <c r="D107" s="26"/>
      <c r="E107" s="50">
        <v>1</v>
      </c>
      <c r="F107" s="25">
        <v>0.442</v>
      </c>
      <c r="G107" s="26">
        <v>0.442</v>
      </c>
      <c r="H107" s="36">
        <v>45000</v>
      </c>
      <c r="I107" s="26"/>
      <c r="J107" s="87"/>
    </row>
    <row r="108" spans="1:10" x14ac:dyDescent="0.25">
      <c r="A108" s="26" t="s">
        <v>32</v>
      </c>
      <c r="B108" s="26" t="s">
        <v>58</v>
      </c>
      <c r="C108" s="73">
        <v>10</v>
      </c>
      <c r="D108" s="26"/>
      <c r="E108" s="50">
        <v>1</v>
      </c>
      <c r="F108" s="25">
        <v>0.61099999999999999</v>
      </c>
      <c r="G108" s="26">
        <v>0.61099999999999999</v>
      </c>
      <c r="H108" s="26">
        <v>47000</v>
      </c>
      <c r="I108" s="36"/>
      <c r="J108" s="87"/>
    </row>
    <row r="109" spans="1:10" x14ac:dyDescent="0.25">
      <c r="A109" s="25" t="s">
        <v>46</v>
      </c>
      <c r="B109" s="25" t="s">
        <v>58</v>
      </c>
      <c r="C109" s="74">
        <v>10</v>
      </c>
      <c r="D109" s="25"/>
      <c r="E109" s="91">
        <f>F109/G109</f>
        <v>1</v>
      </c>
      <c r="F109" s="25">
        <v>0.61099999999999999</v>
      </c>
      <c r="G109" s="25">
        <v>0.61099999999999999</v>
      </c>
      <c r="H109" s="36">
        <v>45000</v>
      </c>
      <c r="I109" s="25"/>
      <c r="J109" s="88"/>
    </row>
    <row r="110" spans="1:10" x14ac:dyDescent="0.25">
      <c r="A110" s="26" t="s">
        <v>26</v>
      </c>
      <c r="B110" s="26" t="s">
        <v>58</v>
      </c>
      <c r="C110" s="73">
        <v>7</v>
      </c>
      <c r="D110" s="26"/>
      <c r="E110" s="50">
        <f>F110/G110</f>
        <v>1</v>
      </c>
      <c r="F110" s="25">
        <v>0.442</v>
      </c>
      <c r="G110" s="26">
        <v>0.442</v>
      </c>
      <c r="H110" s="36">
        <v>45000</v>
      </c>
      <c r="I110" s="49"/>
      <c r="J110" s="87"/>
    </row>
    <row r="111" spans="1:10" x14ac:dyDescent="0.25">
      <c r="A111" s="49" t="s">
        <v>46</v>
      </c>
      <c r="B111" s="36" t="s">
        <v>57</v>
      </c>
      <c r="C111" s="67">
        <v>5</v>
      </c>
      <c r="D111" s="36"/>
      <c r="E111" s="49">
        <f>F111/G111</f>
        <v>4</v>
      </c>
      <c r="F111" s="49">
        <v>1.1479999999999999</v>
      </c>
      <c r="G111" s="49">
        <v>0.28699999999999998</v>
      </c>
      <c r="H111" s="49">
        <v>43000</v>
      </c>
      <c r="I111" s="32"/>
      <c r="J111" s="87"/>
    </row>
    <row r="112" spans="1:10" x14ac:dyDescent="0.25">
      <c r="A112" s="49" t="s">
        <v>26</v>
      </c>
      <c r="B112" s="36" t="s">
        <v>57</v>
      </c>
      <c r="C112" s="67">
        <v>8</v>
      </c>
      <c r="D112" s="36"/>
      <c r="E112" s="49">
        <f>F112/G112</f>
        <v>6</v>
      </c>
      <c r="F112" s="49">
        <v>2.6339999999999999</v>
      </c>
      <c r="G112" s="49">
        <v>0.439</v>
      </c>
      <c r="H112" s="36">
        <v>45000</v>
      </c>
      <c r="I112" s="49"/>
      <c r="J112" s="87"/>
    </row>
    <row r="113" spans="1:10" x14ac:dyDescent="0.25">
      <c r="A113" s="49" t="s">
        <v>46</v>
      </c>
      <c r="B113" s="36" t="s">
        <v>57</v>
      </c>
      <c r="C113" s="67">
        <v>8</v>
      </c>
      <c r="D113" s="36"/>
      <c r="E113" s="49">
        <f>F113/G113</f>
        <v>3</v>
      </c>
      <c r="F113" s="49">
        <v>1.3169999999999999</v>
      </c>
      <c r="G113" s="49">
        <v>0.439</v>
      </c>
      <c r="H113" s="49">
        <v>43000</v>
      </c>
      <c r="I113" s="25"/>
      <c r="J113" s="87"/>
    </row>
    <row r="114" spans="1:10" x14ac:dyDescent="0.25">
      <c r="A114" s="39" t="s">
        <v>46</v>
      </c>
      <c r="B114" s="40" t="s">
        <v>57</v>
      </c>
      <c r="C114" s="65">
        <v>4</v>
      </c>
      <c r="D114" s="37">
        <v>12050</v>
      </c>
      <c r="E114" s="37">
        <v>9</v>
      </c>
      <c r="F114" s="32">
        <f>G114*E114</f>
        <v>2.0880000000000001</v>
      </c>
      <c r="G114" s="49">
        <v>0.23200000000000001</v>
      </c>
      <c r="H114" s="49">
        <v>43000</v>
      </c>
      <c r="I114" s="49"/>
      <c r="J114" s="87"/>
    </row>
    <row r="115" spans="1:10" x14ac:dyDescent="0.25">
      <c r="A115" s="39" t="s">
        <v>46</v>
      </c>
      <c r="B115" s="40" t="s">
        <v>57</v>
      </c>
      <c r="C115" s="65">
        <v>5</v>
      </c>
      <c r="D115" s="24">
        <v>12050</v>
      </c>
      <c r="E115" s="24">
        <v>2</v>
      </c>
      <c r="F115" s="32">
        <f>G115*E115</f>
        <v>0.57399999999999995</v>
      </c>
      <c r="G115" s="49">
        <v>0.28699999999999998</v>
      </c>
      <c r="H115" s="49">
        <v>43000</v>
      </c>
      <c r="I115" s="25"/>
      <c r="J115" s="87"/>
    </row>
    <row r="116" spans="1:10" x14ac:dyDescent="0.25">
      <c r="A116" s="49" t="s">
        <v>46</v>
      </c>
      <c r="B116" s="36" t="s">
        <v>57</v>
      </c>
      <c r="C116" s="67">
        <v>4</v>
      </c>
      <c r="D116" s="36"/>
      <c r="E116" s="72">
        <v>9</v>
      </c>
      <c r="F116" s="49">
        <v>2.0880000000000001</v>
      </c>
      <c r="G116" s="49">
        <v>0.23200000000000001</v>
      </c>
      <c r="H116" s="49">
        <v>43000</v>
      </c>
      <c r="I116" s="49"/>
      <c r="J116" s="87"/>
    </row>
    <row r="117" spans="1:10" x14ac:dyDescent="0.25">
      <c r="A117" s="49" t="s">
        <v>26</v>
      </c>
      <c r="B117" s="36" t="s">
        <v>57</v>
      </c>
      <c r="C117" s="67">
        <v>6</v>
      </c>
      <c r="D117" s="36"/>
      <c r="E117" s="72">
        <v>1</v>
      </c>
      <c r="F117" s="49">
        <v>0.35</v>
      </c>
      <c r="G117" s="85">
        <v>0.35</v>
      </c>
      <c r="H117" s="36">
        <v>45000</v>
      </c>
      <c r="I117" s="38"/>
      <c r="J117" s="87"/>
    </row>
    <row r="118" spans="1:10" x14ac:dyDescent="0.25">
      <c r="A118" s="36" t="s">
        <v>46</v>
      </c>
      <c r="B118" s="36" t="s">
        <v>57</v>
      </c>
      <c r="C118" s="67">
        <v>5</v>
      </c>
      <c r="D118" s="36"/>
      <c r="E118" s="78">
        <f>F118/G118</f>
        <v>1.9965156794425087</v>
      </c>
      <c r="F118" s="36">
        <v>0.57299999999999995</v>
      </c>
      <c r="G118" s="36">
        <v>0.28699999999999998</v>
      </c>
      <c r="H118" s="36">
        <v>43000</v>
      </c>
      <c r="I118" s="36"/>
      <c r="J118" s="88"/>
    </row>
    <row r="119" spans="1:10" x14ac:dyDescent="0.25">
      <c r="A119" s="26" t="s">
        <v>26</v>
      </c>
      <c r="B119" s="25" t="s">
        <v>57</v>
      </c>
      <c r="C119" s="74">
        <v>8</v>
      </c>
      <c r="D119" s="25"/>
      <c r="E119" s="50">
        <v>4</v>
      </c>
      <c r="F119" s="25">
        <v>1.756</v>
      </c>
      <c r="G119" s="26">
        <v>0.439</v>
      </c>
      <c r="H119" s="36">
        <v>45000</v>
      </c>
      <c r="I119" s="26"/>
      <c r="J119" s="87"/>
    </row>
    <row r="120" spans="1:10" x14ac:dyDescent="0.25">
      <c r="A120" s="26" t="s">
        <v>46</v>
      </c>
      <c r="B120" s="26" t="s">
        <v>57</v>
      </c>
      <c r="C120" s="73">
        <v>8</v>
      </c>
      <c r="D120" s="26"/>
      <c r="E120" s="50">
        <v>5</v>
      </c>
      <c r="F120" s="25">
        <v>2.1949999999999998</v>
      </c>
      <c r="G120" s="26">
        <v>0.439</v>
      </c>
      <c r="H120" s="49">
        <v>43000</v>
      </c>
      <c r="I120" s="26"/>
      <c r="J120" s="88"/>
    </row>
    <row r="121" spans="1:10" hidden="1" x14ac:dyDescent="0.25">
      <c r="A121" s="79" t="s">
        <v>46</v>
      </c>
      <c r="B121" s="79" t="s">
        <v>57</v>
      </c>
      <c r="C121" s="81">
        <v>6</v>
      </c>
      <c r="D121" s="79"/>
      <c r="E121" s="82">
        <v>2</v>
      </c>
      <c r="F121" s="79">
        <v>0.68200000000000005</v>
      </c>
      <c r="G121" s="79">
        <v>0.34100000000000003</v>
      </c>
      <c r="H121" s="80">
        <v>43000</v>
      </c>
      <c r="I121" s="79" t="s">
        <v>71</v>
      </c>
      <c r="J121" s="89"/>
    </row>
    <row r="122" spans="1:10" x14ac:dyDescent="0.25">
      <c r="A122" s="49" t="s">
        <v>46</v>
      </c>
      <c r="B122" s="36" t="s">
        <v>56</v>
      </c>
      <c r="C122" s="67">
        <v>8</v>
      </c>
      <c r="D122" s="36"/>
      <c r="E122" s="49">
        <f>F122/G122</f>
        <v>1</v>
      </c>
      <c r="F122" s="49">
        <v>0.439</v>
      </c>
      <c r="G122" s="49">
        <v>0.439</v>
      </c>
      <c r="H122" s="49">
        <v>43000</v>
      </c>
      <c r="I122" s="49"/>
      <c r="J122" s="88"/>
    </row>
    <row r="123" spans="1:10" x14ac:dyDescent="0.25">
      <c r="A123" s="39" t="s">
        <v>46</v>
      </c>
      <c r="B123" s="40" t="s">
        <v>56</v>
      </c>
      <c r="C123" s="65">
        <v>8</v>
      </c>
      <c r="D123" s="24">
        <v>12050</v>
      </c>
      <c r="E123" s="24">
        <v>14</v>
      </c>
      <c r="F123" s="32">
        <f>G123*E123</f>
        <v>6.1459999999999999</v>
      </c>
      <c r="G123" s="49">
        <v>0.439</v>
      </c>
      <c r="H123" s="49">
        <v>43000</v>
      </c>
      <c r="I123" s="32"/>
      <c r="J123" s="88"/>
    </row>
    <row r="124" spans="1:10" x14ac:dyDescent="0.25">
      <c r="A124" s="35" t="s">
        <v>26</v>
      </c>
      <c r="B124" s="37" t="s">
        <v>56</v>
      </c>
      <c r="C124" s="66">
        <v>10</v>
      </c>
      <c r="D124" s="24">
        <v>12050</v>
      </c>
      <c r="E124" s="24">
        <v>1</v>
      </c>
      <c r="F124" s="32">
        <f>G124*E124</f>
        <v>0.53500000000000003</v>
      </c>
      <c r="G124" s="49">
        <v>0.53500000000000003</v>
      </c>
      <c r="H124" s="49">
        <v>47000</v>
      </c>
      <c r="I124" s="38"/>
      <c r="J124" s="87"/>
    </row>
    <row r="125" spans="1:10" x14ac:dyDescent="0.25">
      <c r="A125" s="26" t="s">
        <v>26</v>
      </c>
      <c r="B125" s="26" t="s">
        <v>56</v>
      </c>
      <c r="C125" s="73">
        <v>4</v>
      </c>
      <c r="D125" s="26"/>
      <c r="E125" s="101">
        <f t="shared" ref="E125:E130" si="2">F125/G125</f>
        <v>2.9999999999999996</v>
      </c>
      <c r="F125" s="25">
        <v>0.69599999999999995</v>
      </c>
      <c r="G125" s="26">
        <v>0.23200000000000001</v>
      </c>
      <c r="H125" s="49">
        <v>45000</v>
      </c>
      <c r="I125" s="26"/>
      <c r="J125" s="87"/>
    </row>
    <row r="126" spans="1:10" x14ac:dyDescent="0.25">
      <c r="A126" s="36" t="s">
        <v>32</v>
      </c>
      <c r="B126" s="36" t="s">
        <v>56</v>
      </c>
      <c r="C126" s="67">
        <v>8</v>
      </c>
      <c r="D126" s="36"/>
      <c r="E126" s="67">
        <f t="shared" si="2"/>
        <v>5</v>
      </c>
      <c r="F126" s="36">
        <v>2.19</v>
      </c>
      <c r="G126" s="42">
        <v>0.438</v>
      </c>
      <c r="H126" s="36">
        <v>45000</v>
      </c>
      <c r="I126" s="36"/>
      <c r="J126" s="88"/>
    </row>
    <row r="127" spans="1:10" x14ac:dyDescent="0.25">
      <c r="A127" s="49" t="s">
        <v>46</v>
      </c>
      <c r="B127" s="36" t="s">
        <v>56</v>
      </c>
      <c r="C127" s="67">
        <v>8</v>
      </c>
      <c r="D127" s="36"/>
      <c r="E127" s="77">
        <f t="shared" si="2"/>
        <v>1</v>
      </c>
      <c r="F127" s="49">
        <v>0.439</v>
      </c>
      <c r="G127" s="49">
        <v>0.439</v>
      </c>
      <c r="H127" s="49">
        <v>43000</v>
      </c>
      <c r="I127" s="49"/>
      <c r="J127" s="88"/>
    </row>
    <row r="128" spans="1:10" x14ac:dyDescent="0.25">
      <c r="A128" s="49" t="s">
        <v>26</v>
      </c>
      <c r="B128" s="36" t="s">
        <v>56</v>
      </c>
      <c r="C128" s="67">
        <v>8</v>
      </c>
      <c r="D128" s="36"/>
      <c r="E128" s="77">
        <f t="shared" si="2"/>
        <v>14</v>
      </c>
      <c r="F128" s="49">
        <v>6.1459999999999999</v>
      </c>
      <c r="G128" s="49">
        <v>0.439</v>
      </c>
      <c r="H128" s="36">
        <v>45000</v>
      </c>
      <c r="I128" s="25"/>
      <c r="J128" s="88"/>
    </row>
    <row r="129" spans="1:10" x14ac:dyDescent="0.25">
      <c r="A129" s="49" t="s">
        <v>46</v>
      </c>
      <c r="B129" s="36" t="s">
        <v>56</v>
      </c>
      <c r="C129" s="67">
        <v>5</v>
      </c>
      <c r="D129" s="36"/>
      <c r="E129" s="78">
        <f t="shared" si="2"/>
        <v>1</v>
      </c>
      <c r="F129" s="49">
        <v>0.28699999999999998</v>
      </c>
      <c r="G129" s="49">
        <v>0.28699999999999998</v>
      </c>
      <c r="H129" s="49">
        <v>43000</v>
      </c>
      <c r="I129" s="49"/>
      <c r="J129" s="87"/>
    </row>
    <row r="130" spans="1:10" x14ac:dyDescent="0.25">
      <c r="A130" s="36" t="s">
        <v>26</v>
      </c>
      <c r="B130" s="36" t="s">
        <v>56</v>
      </c>
      <c r="C130" s="67">
        <v>5</v>
      </c>
      <c r="D130" s="44">
        <v>12.05</v>
      </c>
      <c r="E130" s="101">
        <f t="shared" si="2"/>
        <v>11.000000000000002</v>
      </c>
      <c r="F130" s="36">
        <v>3.157</v>
      </c>
      <c r="G130" s="36">
        <v>0.28699999999999998</v>
      </c>
      <c r="H130" s="36">
        <v>45000</v>
      </c>
      <c r="I130" s="36"/>
      <c r="J130" s="88"/>
    </row>
    <row r="131" spans="1:10" x14ac:dyDescent="0.25">
      <c r="A131" s="43" t="s">
        <v>32</v>
      </c>
      <c r="B131" s="44" t="s">
        <v>56</v>
      </c>
      <c r="C131" s="70">
        <v>8</v>
      </c>
      <c r="D131" s="44">
        <v>12.05</v>
      </c>
      <c r="E131" s="24">
        <v>1</v>
      </c>
      <c r="F131" s="32">
        <f>E131*G131</f>
        <v>0.438</v>
      </c>
      <c r="G131" s="44">
        <v>0.438</v>
      </c>
      <c r="H131" s="36">
        <v>45000</v>
      </c>
      <c r="I131" s="49"/>
      <c r="J131" s="88"/>
    </row>
    <row r="132" spans="1:10" x14ac:dyDescent="0.25">
      <c r="A132" s="43" t="s">
        <v>32</v>
      </c>
      <c r="B132" s="43" t="s">
        <v>56</v>
      </c>
      <c r="C132" s="71">
        <v>10</v>
      </c>
      <c r="D132" s="43">
        <v>12.04</v>
      </c>
      <c r="E132" s="24">
        <f>2+2</f>
        <v>4</v>
      </c>
      <c r="F132" s="32">
        <f>E132*G132</f>
        <v>2.14</v>
      </c>
      <c r="G132" s="44">
        <v>0.53500000000000003</v>
      </c>
      <c r="H132" s="44">
        <v>47000</v>
      </c>
      <c r="I132" s="49"/>
      <c r="J132" s="87"/>
    </row>
    <row r="133" spans="1:10" x14ac:dyDescent="0.25">
      <c r="A133" s="26" t="s">
        <v>46</v>
      </c>
      <c r="B133" s="26" t="s">
        <v>56</v>
      </c>
      <c r="C133" s="73">
        <v>4</v>
      </c>
      <c r="D133" s="26"/>
      <c r="E133" s="50">
        <v>1</v>
      </c>
      <c r="F133" s="25">
        <v>0.23200000000000001</v>
      </c>
      <c r="G133" s="26">
        <v>0.23200000000000001</v>
      </c>
      <c r="H133" s="49">
        <v>43000</v>
      </c>
      <c r="I133" s="26"/>
      <c r="J133" s="87"/>
    </row>
    <row r="134" spans="1:10" x14ac:dyDescent="0.25">
      <c r="A134" s="26" t="s">
        <v>26</v>
      </c>
      <c r="B134" s="25" t="s">
        <v>56</v>
      </c>
      <c r="C134" s="74">
        <v>8</v>
      </c>
      <c r="D134" s="25"/>
      <c r="E134" s="50">
        <v>2</v>
      </c>
      <c r="F134" s="25">
        <v>0.878</v>
      </c>
      <c r="G134" s="26">
        <v>0.439</v>
      </c>
      <c r="H134" s="36">
        <v>45000</v>
      </c>
      <c r="I134" s="26"/>
      <c r="J134" s="87"/>
    </row>
    <row r="135" spans="1:10" x14ac:dyDescent="0.25">
      <c r="A135" s="29" t="s">
        <v>46</v>
      </c>
      <c r="B135" s="31" t="s">
        <v>56</v>
      </c>
      <c r="C135" s="64">
        <v>4</v>
      </c>
      <c r="D135" s="24">
        <v>12050</v>
      </c>
      <c r="E135" s="33">
        <v>1</v>
      </c>
      <c r="F135" s="34">
        <v>0.23200000000000001</v>
      </c>
      <c r="G135" s="49">
        <v>0.23200000000000001</v>
      </c>
      <c r="H135" s="49">
        <v>43000</v>
      </c>
      <c r="I135" s="49"/>
      <c r="J135" s="87"/>
    </row>
    <row r="136" spans="1:10" x14ac:dyDescent="0.25">
      <c r="A136" s="35" t="s">
        <v>26</v>
      </c>
      <c r="B136" s="37" t="s">
        <v>56</v>
      </c>
      <c r="C136" s="66">
        <v>8</v>
      </c>
      <c r="D136" s="37">
        <v>12050</v>
      </c>
      <c r="E136" s="33">
        <f>F136/G136</f>
        <v>6</v>
      </c>
      <c r="F136" s="38">
        <v>2.6339999999999999</v>
      </c>
      <c r="G136" s="49">
        <v>0.439</v>
      </c>
      <c r="H136" s="36">
        <v>45000</v>
      </c>
      <c r="I136" s="49"/>
      <c r="J136" s="87"/>
    </row>
    <row r="137" spans="1:10" hidden="1" x14ac:dyDescent="0.25">
      <c r="A137" s="80">
        <v>20</v>
      </c>
      <c r="B137" s="80" t="s">
        <v>66</v>
      </c>
      <c r="C137" s="83">
        <v>2.7</v>
      </c>
      <c r="D137" s="80">
        <v>6000</v>
      </c>
      <c r="E137" s="80">
        <v>20</v>
      </c>
      <c r="F137" s="80">
        <v>0.97799999999999998</v>
      </c>
      <c r="G137" s="84">
        <f>F137/E137</f>
        <v>4.8899999999999999E-2</v>
      </c>
      <c r="H137" s="84"/>
      <c r="I137" s="80" t="s">
        <v>68</v>
      </c>
      <c r="J137" s="89"/>
    </row>
    <row r="138" spans="1:10" s="63" customFormat="1" hidden="1" x14ac:dyDescent="0.25">
      <c r="A138" s="80">
        <v>20</v>
      </c>
      <c r="B138" s="80" t="s">
        <v>66</v>
      </c>
      <c r="C138" s="83">
        <v>3</v>
      </c>
      <c r="D138" s="80">
        <v>6000</v>
      </c>
      <c r="E138" s="80">
        <v>1</v>
      </c>
      <c r="F138" s="80">
        <v>5.5E-2</v>
      </c>
      <c r="G138" s="84">
        <v>5.5E-2</v>
      </c>
      <c r="H138" s="84"/>
      <c r="I138" s="80" t="s">
        <v>68</v>
      </c>
      <c r="J138" s="89"/>
    </row>
    <row r="139" spans="1:10" s="63" customFormat="1" hidden="1" x14ac:dyDescent="0.25">
      <c r="A139" s="80">
        <v>20</v>
      </c>
      <c r="B139" s="80" t="s">
        <v>66</v>
      </c>
      <c r="C139" s="83">
        <v>3</v>
      </c>
      <c r="D139" s="80">
        <v>5000</v>
      </c>
      <c r="E139" s="80">
        <v>3</v>
      </c>
      <c r="F139" s="80">
        <v>0.13500000000000001</v>
      </c>
      <c r="G139" s="84">
        <f>F139/E139</f>
        <v>4.5000000000000005E-2</v>
      </c>
      <c r="H139" s="84"/>
      <c r="I139" s="80" t="s">
        <v>68</v>
      </c>
      <c r="J139" s="89"/>
    </row>
    <row r="140" spans="1:10" hidden="1" x14ac:dyDescent="0.25">
      <c r="A140" s="80">
        <v>20</v>
      </c>
      <c r="B140" s="80" t="s">
        <v>66</v>
      </c>
      <c r="C140" s="83">
        <v>3</v>
      </c>
      <c r="D140" s="80">
        <v>6000</v>
      </c>
      <c r="E140" s="80">
        <v>11</v>
      </c>
      <c r="F140" s="80">
        <v>0.59699999999999998</v>
      </c>
      <c r="G140" s="84">
        <f>F140/E140</f>
        <v>5.4272727272727271E-2</v>
      </c>
      <c r="H140" s="84"/>
      <c r="I140" s="80" t="s">
        <v>68</v>
      </c>
      <c r="J140" s="89"/>
    </row>
    <row r="141" spans="1:10" hidden="1" x14ac:dyDescent="0.25">
      <c r="A141" s="80">
        <v>20</v>
      </c>
      <c r="B141" s="80" t="s">
        <v>66</v>
      </c>
      <c r="C141" s="83">
        <v>3</v>
      </c>
      <c r="D141" s="80">
        <v>12000</v>
      </c>
      <c r="E141" s="80">
        <v>72</v>
      </c>
      <c r="F141" s="80">
        <v>7.7939999999999996</v>
      </c>
      <c r="G141" s="84">
        <f>F141/E141</f>
        <v>0.10825</v>
      </c>
      <c r="H141" s="84"/>
      <c r="I141" s="80" t="s">
        <v>68</v>
      </c>
      <c r="J141" s="89"/>
    </row>
    <row r="148" ht="12.75" customHeight="1" x14ac:dyDescent="0.25"/>
  </sheetData>
  <autoFilter ref="C1:K141">
    <filterColumn colId="6">
      <filters blank="1">
        <filter val="0,287"/>
        <filter val="0,350"/>
        <filter val="0,386"/>
        <filter val="0,387"/>
        <filter val="0,431"/>
        <filter val="0,442"/>
        <filter val="0,772"/>
        <filter val="0,88"/>
        <filter val="0,998"/>
        <filter val="1,022"/>
        <filter val="1,293"/>
        <filter val="1,317"/>
        <filter val="1,364"/>
        <filter val="1,372"/>
        <filter val="1,497"/>
        <filter val="1,544"/>
        <filter val="1,705"/>
        <filter val="14,668"/>
        <filter val="2,042"/>
        <filter val="2,195"/>
        <filter val="2,495"/>
        <filter val="2,498"/>
        <filter val="3,175"/>
        <filter val="3,9"/>
        <filter val="4,996"/>
      </filters>
    </filterColumn>
  </autoFilter>
  <pageMargins left="0.25" right="0.25" top="0.75" bottom="0.75" header="0.3" footer="0.3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workbookViewId="0">
      <selection activeCell="C12" sqref="C12"/>
    </sheetView>
  </sheetViews>
  <sheetFormatPr defaultRowHeight="15" x14ac:dyDescent="0.25"/>
  <cols>
    <col min="1" max="2" width="15.140625" customWidth="1"/>
    <col min="3" max="3" width="20.5703125" customWidth="1"/>
    <col min="5" max="5" width="9.5703125" bestFit="1" customWidth="1"/>
    <col min="8" max="8" width="12.140625" customWidth="1"/>
    <col min="10" max="10" width="29.28515625" customWidth="1"/>
    <col min="11" max="11" width="14" customWidth="1"/>
    <col min="12" max="12" width="24.85546875" customWidth="1"/>
    <col min="13" max="13" width="15.28515625" customWidth="1"/>
    <col min="14" max="14" width="21.140625" customWidth="1"/>
    <col min="15" max="15" width="17.140625" customWidth="1"/>
  </cols>
  <sheetData>
    <row r="1" spans="1:16" s="48" customFormat="1" ht="45" customHeight="1" x14ac:dyDescent="0.25">
      <c r="A1" s="27" t="s">
        <v>41</v>
      </c>
      <c r="B1" s="27" t="s">
        <v>98</v>
      </c>
      <c r="C1" s="27" t="s">
        <v>93</v>
      </c>
      <c r="D1" s="28" t="s">
        <v>1</v>
      </c>
      <c r="E1" s="28" t="s">
        <v>2</v>
      </c>
      <c r="F1" s="27" t="s">
        <v>3</v>
      </c>
      <c r="G1" s="27" t="s">
        <v>45</v>
      </c>
      <c r="H1" s="53" t="s">
        <v>4</v>
      </c>
      <c r="I1" s="27" t="s">
        <v>11</v>
      </c>
      <c r="J1" s="45" t="s">
        <v>13</v>
      </c>
      <c r="K1" s="45" t="s">
        <v>39</v>
      </c>
      <c r="L1" s="27" t="s">
        <v>9</v>
      </c>
      <c r="M1" s="46" t="s">
        <v>10</v>
      </c>
      <c r="N1" s="47"/>
      <c r="O1" s="47"/>
    </row>
    <row r="2" spans="1:16" ht="15.75" x14ac:dyDescent="0.25">
      <c r="A2" s="25" t="s">
        <v>92</v>
      </c>
      <c r="B2" s="25"/>
      <c r="C2" s="141" t="s">
        <v>94</v>
      </c>
      <c r="D2" s="91">
        <v>12</v>
      </c>
      <c r="E2" s="91">
        <v>1760</v>
      </c>
      <c r="F2" s="25">
        <v>9750</v>
      </c>
      <c r="G2" s="137"/>
      <c r="H2" s="108">
        <v>1.617</v>
      </c>
      <c r="I2" s="25">
        <f t="shared" ref="I2:I14" si="0">H2-M2</f>
        <v>1.617</v>
      </c>
      <c r="J2" s="96">
        <v>57000</v>
      </c>
      <c r="K2" s="137"/>
      <c r="L2" s="25" t="s">
        <v>100</v>
      </c>
      <c r="M2" s="160"/>
      <c r="N2" s="138"/>
      <c r="O2" s="139"/>
    </row>
    <row r="3" spans="1:16" ht="15.75" x14ac:dyDescent="0.25">
      <c r="A3" s="25" t="s">
        <v>91</v>
      </c>
      <c r="B3" s="25"/>
      <c r="C3" s="141" t="s">
        <v>94</v>
      </c>
      <c r="D3" s="91">
        <v>12</v>
      </c>
      <c r="E3" s="91">
        <v>2200</v>
      </c>
      <c r="F3" s="25">
        <v>9750</v>
      </c>
      <c r="G3" s="137"/>
      <c r="H3" s="108">
        <v>6.0620000000000003</v>
      </c>
      <c r="I3" s="25">
        <f t="shared" si="0"/>
        <v>6.0620000000000003</v>
      </c>
      <c r="J3" s="96">
        <v>57000</v>
      </c>
      <c r="K3" s="137"/>
      <c r="L3" s="25" t="s">
        <v>100</v>
      </c>
      <c r="M3" s="160"/>
      <c r="N3" s="140"/>
      <c r="O3" s="139"/>
    </row>
    <row r="4" spans="1:16" ht="15.75" x14ac:dyDescent="0.25">
      <c r="A4" s="25" t="s">
        <v>92</v>
      </c>
      <c r="B4" s="25"/>
      <c r="C4" s="141" t="s">
        <v>94</v>
      </c>
      <c r="D4" s="91" t="s">
        <v>104</v>
      </c>
      <c r="E4" s="91">
        <v>2070</v>
      </c>
      <c r="F4" s="25">
        <v>12000</v>
      </c>
      <c r="G4" s="137"/>
      <c r="H4" s="51">
        <v>3.12</v>
      </c>
      <c r="I4" s="25">
        <f t="shared" si="0"/>
        <v>3.12</v>
      </c>
      <c r="J4" s="96">
        <v>57000</v>
      </c>
      <c r="K4" s="137"/>
      <c r="L4" s="25" t="s">
        <v>100</v>
      </c>
      <c r="M4" s="137"/>
      <c r="N4" s="140"/>
      <c r="O4" s="139"/>
    </row>
    <row r="5" spans="1:16" ht="15.75" x14ac:dyDescent="0.25">
      <c r="A5" s="25" t="s">
        <v>92</v>
      </c>
      <c r="B5" s="25"/>
      <c r="C5" s="141" t="s">
        <v>94</v>
      </c>
      <c r="D5" s="91">
        <v>16</v>
      </c>
      <c r="E5" s="91">
        <v>2000</v>
      </c>
      <c r="F5" s="25">
        <v>11500</v>
      </c>
      <c r="G5" s="137"/>
      <c r="H5" s="25">
        <v>2.8879999999999999</v>
      </c>
      <c r="I5" s="25">
        <f t="shared" si="0"/>
        <v>2.8879999999999999</v>
      </c>
      <c r="J5" s="96">
        <v>57000</v>
      </c>
      <c r="K5" s="137"/>
      <c r="L5" s="25" t="s">
        <v>100</v>
      </c>
      <c r="M5" s="137"/>
      <c r="N5" s="140"/>
      <c r="O5" s="139"/>
    </row>
    <row r="6" spans="1:16" ht="15.75" x14ac:dyDescent="0.25">
      <c r="A6" s="25" t="s">
        <v>91</v>
      </c>
      <c r="B6" s="25"/>
      <c r="C6" s="141" t="s">
        <v>94</v>
      </c>
      <c r="D6" s="91">
        <v>20</v>
      </c>
      <c r="E6" s="91">
        <v>2000</v>
      </c>
      <c r="F6" s="25">
        <v>10000</v>
      </c>
      <c r="G6" s="137"/>
      <c r="H6" s="162">
        <v>3.14</v>
      </c>
      <c r="I6" s="25">
        <f t="shared" si="0"/>
        <v>3.14</v>
      </c>
      <c r="J6" s="96">
        <v>57000</v>
      </c>
      <c r="K6" s="137"/>
      <c r="L6" s="25" t="s">
        <v>100</v>
      </c>
      <c r="M6" s="160"/>
      <c r="N6" s="140"/>
      <c r="O6" s="139"/>
    </row>
    <row r="7" spans="1:16" ht="15.75" x14ac:dyDescent="0.25">
      <c r="A7" s="25" t="s">
        <v>92</v>
      </c>
      <c r="B7" s="25"/>
      <c r="C7" s="141" t="s">
        <v>94</v>
      </c>
      <c r="D7" s="91">
        <v>32</v>
      </c>
      <c r="E7" s="91">
        <v>2300</v>
      </c>
      <c r="F7" s="25">
        <v>4480</v>
      </c>
      <c r="G7" s="137"/>
      <c r="H7" s="25">
        <v>2.5880000000000001</v>
      </c>
      <c r="I7" s="25">
        <f t="shared" si="0"/>
        <v>2.5880000000000001</v>
      </c>
      <c r="J7" s="96">
        <v>57000</v>
      </c>
      <c r="K7" s="137"/>
      <c r="L7" s="25" t="s">
        <v>100</v>
      </c>
      <c r="M7" s="137"/>
      <c r="N7" s="140"/>
      <c r="O7" s="139"/>
    </row>
    <row r="8" spans="1:16" ht="15.75" x14ac:dyDescent="0.25">
      <c r="A8" s="25" t="s">
        <v>75</v>
      </c>
      <c r="B8" s="25"/>
      <c r="C8" s="152" t="s">
        <v>96</v>
      </c>
      <c r="D8" s="91">
        <v>16</v>
      </c>
      <c r="E8" s="91">
        <v>2000</v>
      </c>
      <c r="F8" s="25">
        <v>11600</v>
      </c>
      <c r="G8" s="138">
        <v>5</v>
      </c>
      <c r="H8" s="162">
        <v>14.57</v>
      </c>
      <c r="I8" s="51">
        <f t="shared" si="0"/>
        <v>14.57</v>
      </c>
      <c r="J8" s="96">
        <v>57000</v>
      </c>
      <c r="K8" s="138">
        <f t="shared" ref="K8:K14" si="1">H8/G8</f>
        <v>2.9140000000000001</v>
      </c>
      <c r="L8" s="25" t="s">
        <v>101</v>
      </c>
      <c r="M8" s="137"/>
      <c r="N8" s="138"/>
      <c r="O8" s="139"/>
    </row>
    <row r="9" spans="1:16" ht="15.75" x14ac:dyDescent="0.25">
      <c r="A9" s="25" t="s">
        <v>75</v>
      </c>
      <c r="B9" s="25"/>
      <c r="C9" s="152" t="s">
        <v>96</v>
      </c>
      <c r="D9" s="91">
        <v>16</v>
      </c>
      <c r="E9" s="91">
        <v>2000</v>
      </c>
      <c r="F9" s="25">
        <v>11400</v>
      </c>
      <c r="G9" s="138">
        <v>1</v>
      </c>
      <c r="H9" s="108">
        <v>2.8639999999999999</v>
      </c>
      <c r="I9" s="25">
        <f t="shared" si="0"/>
        <v>2.8639999999999999</v>
      </c>
      <c r="J9" s="96">
        <v>57000</v>
      </c>
      <c r="K9" s="138">
        <f t="shared" si="1"/>
        <v>2.8639999999999999</v>
      </c>
      <c r="L9" s="25" t="s">
        <v>101</v>
      </c>
      <c r="M9" s="137"/>
      <c r="N9" s="138"/>
      <c r="O9" s="139"/>
    </row>
    <row r="10" spans="1:16" ht="15.75" x14ac:dyDescent="0.25">
      <c r="A10" s="25" t="s">
        <v>75</v>
      </c>
      <c r="B10" s="25"/>
      <c r="C10" s="152" t="s">
        <v>96</v>
      </c>
      <c r="D10" s="91">
        <v>16</v>
      </c>
      <c r="E10" s="91">
        <v>1800</v>
      </c>
      <c r="F10" s="25">
        <v>11600</v>
      </c>
      <c r="G10" s="138">
        <v>1</v>
      </c>
      <c r="H10" s="108">
        <v>2.6230000000000002</v>
      </c>
      <c r="I10" s="25">
        <f t="shared" si="0"/>
        <v>2.6230000000000002</v>
      </c>
      <c r="J10" s="96">
        <v>57000</v>
      </c>
      <c r="K10" s="25">
        <f t="shared" si="1"/>
        <v>2.6230000000000002</v>
      </c>
      <c r="L10" s="25" t="s">
        <v>101</v>
      </c>
      <c r="M10" s="137"/>
      <c r="N10" s="138"/>
      <c r="O10" s="139"/>
    </row>
    <row r="11" spans="1:16" ht="15.75" x14ac:dyDescent="0.25">
      <c r="A11" s="25" t="s">
        <v>74</v>
      </c>
      <c r="B11" s="25"/>
      <c r="C11" s="152" t="s">
        <v>95</v>
      </c>
      <c r="D11" s="91">
        <v>6</v>
      </c>
      <c r="E11" s="91">
        <v>1500</v>
      </c>
      <c r="F11" s="25">
        <v>6000</v>
      </c>
      <c r="G11" s="239">
        <v>35</v>
      </c>
      <c r="H11" s="108">
        <v>16.111999999999998</v>
      </c>
      <c r="I11" s="25">
        <f t="shared" si="0"/>
        <v>16.111999999999998</v>
      </c>
      <c r="J11" s="96">
        <v>57000</v>
      </c>
      <c r="K11" s="51">
        <f t="shared" si="1"/>
        <v>0.46034285714285711</v>
      </c>
      <c r="L11" s="25" t="s">
        <v>105</v>
      </c>
      <c r="M11" s="137"/>
      <c r="N11" s="138"/>
      <c r="O11" s="139"/>
    </row>
    <row r="12" spans="1:16" ht="15.75" x14ac:dyDescent="0.25">
      <c r="A12" s="25" t="s">
        <v>75</v>
      </c>
      <c r="B12" s="25"/>
      <c r="C12" s="152" t="s">
        <v>96</v>
      </c>
      <c r="D12" s="91">
        <v>10</v>
      </c>
      <c r="E12" s="91">
        <v>1600</v>
      </c>
      <c r="F12" s="25">
        <v>6000</v>
      </c>
      <c r="G12" s="140">
        <v>9</v>
      </c>
      <c r="H12" s="25">
        <v>6.7859999999999996</v>
      </c>
      <c r="I12" s="25">
        <f t="shared" si="0"/>
        <v>6.7859999999999996</v>
      </c>
      <c r="J12" s="96">
        <v>57000</v>
      </c>
      <c r="K12" s="138">
        <f t="shared" si="1"/>
        <v>0.754</v>
      </c>
      <c r="L12" s="25" t="s">
        <v>101</v>
      </c>
      <c r="M12" s="137"/>
      <c r="N12" s="138"/>
      <c r="O12" s="139"/>
    </row>
    <row r="13" spans="1:16" ht="15.75" x14ac:dyDescent="0.25">
      <c r="A13" s="25" t="s">
        <v>75</v>
      </c>
      <c r="B13" s="25"/>
      <c r="C13" s="152" t="s">
        <v>96</v>
      </c>
      <c r="D13" s="91">
        <v>10</v>
      </c>
      <c r="E13" s="91">
        <v>2000</v>
      </c>
      <c r="F13" s="25">
        <v>5900</v>
      </c>
      <c r="G13" s="140">
        <v>1</v>
      </c>
      <c r="H13" s="108">
        <v>0.92600000000000005</v>
      </c>
      <c r="I13" s="25">
        <f t="shared" si="0"/>
        <v>0.92600000000000005</v>
      </c>
      <c r="J13" s="96">
        <v>57000</v>
      </c>
      <c r="K13" s="140">
        <f t="shared" si="1"/>
        <v>0.92600000000000005</v>
      </c>
      <c r="L13" s="25" t="s">
        <v>101</v>
      </c>
      <c r="M13" s="160"/>
      <c r="N13" s="138"/>
      <c r="O13" s="139"/>
    </row>
    <row r="14" spans="1:16" ht="15.75" x14ac:dyDescent="0.25">
      <c r="A14" s="155" t="s">
        <v>75</v>
      </c>
      <c r="B14" s="155"/>
      <c r="C14" s="156" t="s">
        <v>96</v>
      </c>
      <c r="D14" s="157">
        <v>10</v>
      </c>
      <c r="E14" s="157">
        <v>2000</v>
      </c>
      <c r="F14" s="155">
        <v>7000</v>
      </c>
      <c r="G14" s="158">
        <v>7</v>
      </c>
      <c r="H14" s="163">
        <v>7.6929999999999996</v>
      </c>
      <c r="I14" s="155">
        <f t="shared" si="0"/>
        <v>7.6929999999999996</v>
      </c>
      <c r="J14" s="96">
        <v>57000</v>
      </c>
      <c r="K14" s="158">
        <f t="shared" si="1"/>
        <v>1.099</v>
      </c>
      <c r="L14" s="25" t="s">
        <v>101</v>
      </c>
      <c r="M14" s="160"/>
      <c r="N14" s="138"/>
      <c r="O14" s="139"/>
    </row>
    <row r="15" spans="1:16" ht="15.75" x14ac:dyDescent="0.25">
      <c r="A15" s="25" t="s">
        <v>73</v>
      </c>
      <c r="B15" s="137"/>
      <c r="C15" s="152" t="s">
        <v>102</v>
      </c>
      <c r="D15" s="91">
        <v>6</v>
      </c>
      <c r="E15" s="91">
        <v>1500</v>
      </c>
      <c r="F15" s="25">
        <v>6000</v>
      </c>
      <c r="G15" s="239">
        <v>40</v>
      </c>
      <c r="H15" s="162">
        <v>16.96</v>
      </c>
      <c r="I15" s="137">
        <v>16.96</v>
      </c>
      <c r="J15" s="96">
        <v>57000</v>
      </c>
      <c r="K15" s="140">
        <f>H15/G15</f>
        <v>0.42400000000000004</v>
      </c>
      <c r="L15" s="25" t="s">
        <v>105</v>
      </c>
      <c r="M15" s="137"/>
      <c r="N15" s="140"/>
      <c r="O15" s="139"/>
      <c r="P15" s="159"/>
    </row>
    <row r="16" spans="1:16" ht="15.75" x14ac:dyDescent="0.25">
      <c r="H16" s="161"/>
    </row>
  </sheetData>
  <autoFilter ref="A1:O15"/>
  <pageMargins left="0.7" right="0.7" top="0.75" bottom="0.75" header="0.3" footer="0.3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N347"/>
  <sheetViews>
    <sheetView workbookViewId="0">
      <selection activeCell="E21" sqref="E21"/>
    </sheetView>
  </sheetViews>
  <sheetFormatPr defaultColWidth="12.7109375" defaultRowHeight="14.1" customHeight="1" x14ac:dyDescent="0.25"/>
  <cols>
    <col min="1" max="1" width="15.42578125" style="2" customWidth="1"/>
    <col min="2" max="7" width="12.7109375" style="2"/>
    <col min="8" max="8" width="16.7109375" style="17" customWidth="1"/>
    <col min="9" max="9" width="12.7109375" style="2"/>
    <col min="10" max="10" width="20.42578125" style="2" customWidth="1"/>
    <col min="11" max="11" width="12.7109375" style="2"/>
    <col min="12" max="12" width="31.42578125" style="2" customWidth="1"/>
    <col min="13" max="13" width="14.7109375" style="2" customWidth="1"/>
    <col min="14" max="14" width="12.7109375" style="2" customWidth="1"/>
    <col min="15" max="16384" width="12.7109375" style="13"/>
  </cols>
  <sheetData>
    <row r="1" spans="1:14" ht="4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11</v>
      </c>
      <c r="G1" s="1" t="s">
        <v>13</v>
      </c>
      <c r="H1" s="1" t="s">
        <v>8</v>
      </c>
      <c r="I1" s="1" t="s">
        <v>14</v>
      </c>
      <c r="J1" s="1" t="s">
        <v>9</v>
      </c>
      <c r="K1" s="1" t="s">
        <v>10</v>
      </c>
      <c r="L1" s="1" t="s">
        <v>5</v>
      </c>
      <c r="M1" s="1" t="s">
        <v>24</v>
      </c>
      <c r="N1" s="1" t="s">
        <v>12</v>
      </c>
    </row>
    <row r="2" spans="1:14" ht="14.1" customHeight="1" x14ac:dyDescent="0.25">
      <c r="A2" s="15" t="s">
        <v>22</v>
      </c>
      <c r="B2" s="9">
        <v>10</v>
      </c>
      <c r="C2" s="9">
        <v>2100</v>
      </c>
      <c r="D2" s="9">
        <v>8100</v>
      </c>
      <c r="E2" s="18">
        <v>92</v>
      </c>
      <c r="F2" s="14">
        <f t="shared" ref="F2:F65" si="0">E2-K2</f>
        <v>92</v>
      </c>
      <c r="G2" s="11">
        <v>47500</v>
      </c>
      <c r="H2" s="17" t="s">
        <v>18</v>
      </c>
      <c r="I2" s="2" t="s">
        <v>19</v>
      </c>
      <c r="J2" s="2" t="s">
        <v>21</v>
      </c>
      <c r="K2" s="18"/>
    </row>
    <row r="3" spans="1:14" ht="14.1" customHeight="1" x14ac:dyDescent="0.25">
      <c r="A3" s="2" t="s">
        <v>17</v>
      </c>
      <c r="B3" s="10">
        <v>12</v>
      </c>
      <c r="C3" s="10">
        <v>1700</v>
      </c>
      <c r="D3" s="10">
        <v>5400</v>
      </c>
      <c r="E3" s="14">
        <v>26.13</v>
      </c>
      <c r="F3" s="14">
        <f t="shared" si="0"/>
        <v>26.13</v>
      </c>
      <c r="G3" s="11">
        <v>47500</v>
      </c>
      <c r="H3" s="17" t="s">
        <v>18</v>
      </c>
      <c r="I3" s="2" t="s">
        <v>20</v>
      </c>
      <c r="J3" s="2" t="s">
        <v>21</v>
      </c>
      <c r="K3" s="18"/>
      <c r="L3" s="6"/>
      <c r="M3" s="6"/>
    </row>
    <row r="4" spans="1:14" ht="14.1" customHeight="1" x14ac:dyDescent="0.25">
      <c r="A4" s="2" t="s">
        <v>17</v>
      </c>
      <c r="B4" s="10">
        <v>14</v>
      </c>
      <c r="C4" s="10">
        <v>1500</v>
      </c>
      <c r="D4" s="10">
        <v>8000</v>
      </c>
      <c r="E4" s="14">
        <v>348.738</v>
      </c>
      <c r="F4" s="14">
        <f t="shared" si="0"/>
        <v>348.738</v>
      </c>
      <c r="G4" s="11">
        <v>47500</v>
      </c>
      <c r="H4" s="17" t="s">
        <v>18</v>
      </c>
      <c r="I4" s="2" t="s">
        <v>20</v>
      </c>
      <c r="J4" s="2" t="s">
        <v>21</v>
      </c>
      <c r="K4" s="18"/>
    </row>
    <row r="5" spans="1:14" ht="14.1" customHeight="1" x14ac:dyDescent="0.25">
      <c r="A5" s="2" t="s">
        <v>17</v>
      </c>
      <c r="B5" s="10">
        <v>14</v>
      </c>
      <c r="C5" s="10">
        <v>1500</v>
      </c>
      <c r="D5" s="10">
        <v>9200</v>
      </c>
      <c r="E5" s="14">
        <v>88.45</v>
      </c>
      <c r="F5" s="14">
        <f t="shared" si="0"/>
        <v>88.45</v>
      </c>
      <c r="G5" s="11">
        <v>47500</v>
      </c>
      <c r="H5" s="17" t="s">
        <v>18</v>
      </c>
      <c r="I5" s="2" t="s">
        <v>20</v>
      </c>
      <c r="J5" s="2" t="s">
        <v>21</v>
      </c>
      <c r="K5" s="18"/>
    </row>
    <row r="6" spans="1:14" ht="14.1" customHeight="1" x14ac:dyDescent="0.25">
      <c r="A6" s="2" t="s">
        <v>17</v>
      </c>
      <c r="B6" s="10">
        <v>14</v>
      </c>
      <c r="C6" s="10">
        <v>1600</v>
      </c>
      <c r="D6" s="10">
        <v>8500</v>
      </c>
      <c r="E6" s="14">
        <v>109.3</v>
      </c>
      <c r="F6" s="14">
        <f t="shared" si="0"/>
        <v>109.3</v>
      </c>
      <c r="G6" s="11">
        <v>47500</v>
      </c>
      <c r="H6" s="17" t="s">
        <v>18</v>
      </c>
      <c r="I6" s="2" t="s">
        <v>20</v>
      </c>
      <c r="J6" s="2" t="s">
        <v>21</v>
      </c>
      <c r="K6" s="18"/>
    </row>
    <row r="7" spans="1:14" ht="14.1" customHeight="1" x14ac:dyDescent="0.25">
      <c r="A7" s="2" t="s">
        <v>17</v>
      </c>
      <c r="B7" s="10">
        <v>16</v>
      </c>
      <c r="C7" s="10">
        <v>1500</v>
      </c>
      <c r="D7" s="10">
        <v>7300</v>
      </c>
      <c r="E7" s="14">
        <v>78.831000000000003</v>
      </c>
      <c r="F7" s="14">
        <f t="shared" si="0"/>
        <v>78.831000000000003</v>
      </c>
      <c r="G7" s="11">
        <v>47500</v>
      </c>
      <c r="H7" s="17" t="s">
        <v>18</v>
      </c>
      <c r="I7" s="2" t="s">
        <v>20</v>
      </c>
      <c r="J7" s="2" t="s">
        <v>21</v>
      </c>
      <c r="K7" s="18"/>
    </row>
    <row r="8" spans="1:14" ht="14.1" customHeight="1" x14ac:dyDescent="0.25">
      <c r="A8" s="2" t="s">
        <v>17</v>
      </c>
      <c r="B8" s="10">
        <v>16</v>
      </c>
      <c r="C8" s="10">
        <v>1500</v>
      </c>
      <c r="D8" s="10">
        <v>8200</v>
      </c>
      <c r="E8" s="4">
        <v>143.90100000000001</v>
      </c>
      <c r="F8" s="14">
        <f t="shared" si="0"/>
        <v>143.90100000000001</v>
      </c>
      <c r="G8" s="11">
        <v>47500</v>
      </c>
      <c r="H8" s="17" t="s">
        <v>18</v>
      </c>
      <c r="I8" s="2" t="s">
        <v>20</v>
      </c>
      <c r="J8" s="2" t="s">
        <v>21</v>
      </c>
      <c r="K8" s="18"/>
    </row>
    <row r="9" spans="1:14" ht="14.1" customHeight="1" x14ac:dyDescent="0.25">
      <c r="A9" s="2" t="s">
        <v>17</v>
      </c>
      <c r="B9" s="10">
        <v>16</v>
      </c>
      <c r="C9" s="10">
        <v>1500</v>
      </c>
      <c r="D9" s="10">
        <v>8500</v>
      </c>
      <c r="E9" s="14">
        <v>170.66</v>
      </c>
      <c r="F9" s="14">
        <f t="shared" si="0"/>
        <v>170.66</v>
      </c>
      <c r="G9" s="11">
        <v>47500</v>
      </c>
      <c r="H9" s="17" t="s">
        <v>18</v>
      </c>
      <c r="I9" s="2" t="s">
        <v>20</v>
      </c>
      <c r="J9" s="2" t="s">
        <v>21</v>
      </c>
      <c r="K9" s="18"/>
    </row>
    <row r="10" spans="1:14" ht="14.1" customHeight="1" x14ac:dyDescent="0.25">
      <c r="A10" s="2" t="s">
        <v>17</v>
      </c>
      <c r="B10" s="10">
        <v>16</v>
      </c>
      <c r="C10" s="10">
        <v>1500</v>
      </c>
      <c r="D10" s="10">
        <v>8000</v>
      </c>
      <c r="E10" s="14">
        <v>72.768000000000001</v>
      </c>
      <c r="F10" s="14">
        <f t="shared" si="0"/>
        <v>72.768000000000001</v>
      </c>
      <c r="G10" s="11">
        <v>47500</v>
      </c>
      <c r="H10" s="17" t="s">
        <v>18</v>
      </c>
      <c r="I10" s="2" t="s">
        <v>20</v>
      </c>
      <c r="J10" s="2" t="s">
        <v>21</v>
      </c>
      <c r="K10" s="18"/>
      <c r="L10" s="6"/>
      <c r="M10" s="6"/>
    </row>
    <row r="11" spans="1:14" ht="14.1" customHeight="1" x14ac:dyDescent="0.25">
      <c r="A11" s="2" t="s">
        <v>17</v>
      </c>
      <c r="B11" s="10">
        <v>20</v>
      </c>
      <c r="C11" s="10">
        <v>2000</v>
      </c>
      <c r="D11" s="10">
        <v>4500</v>
      </c>
      <c r="E11" s="14">
        <v>81.281999999999996</v>
      </c>
      <c r="F11" s="14">
        <f t="shared" si="0"/>
        <v>81.281999999999996</v>
      </c>
      <c r="G11" s="11">
        <v>49500</v>
      </c>
      <c r="H11" s="17" t="s">
        <v>18</v>
      </c>
      <c r="I11" s="2" t="s">
        <v>20</v>
      </c>
      <c r="J11" s="2" t="s">
        <v>21</v>
      </c>
      <c r="K11" s="14"/>
    </row>
    <row r="12" spans="1:14" ht="14.1" customHeight="1" x14ac:dyDescent="0.25">
      <c r="A12" s="8"/>
      <c r="B12" s="3"/>
      <c r="C12" s="3"/>
      <c r="D12" s="3"/>
      <c r="E12" s="20"/>
      <c r="F12" s="14">
        <f t="shared" si="0"/>
        <v>0</v>
      </c>
      <c r="G12" s="11"/>
      <c r="J12" s="17"/>
      <c r="K12" s="18"/>
    </row>
    <row r="13" spans="1:14" ht="14.1" customHeight="1" x14ac:dyDescent="0.25">
      <c r="D13" s="3"/>
      <c r="E13" s="18"/>
      <c r="F13" s="14">
        <f t="shared" si="0"/>
        <v>0</v>
      </c>
      <c r="G13" s="11"/>
      <c r="K13" s="18"/>
      <c r="L13" s="6"/>
      <c r="M13" s="6"/>
    </row>
    <row r="14" spans="1:14" ht="14.1" customHeight="1" x14ac:dyDescent="0.25">
      <c r="D14" s="3"/>
      <c r="E14" s="18"/>
      <c r="F14" s="14">
        <f t="shared" si="0"/>
        <v>0</v>
      </c>
      <c r="G14" s="11"/>
      <c r="K14" s="14"/>
    </row>
    <row r="15" spans="1:14" ht="14.1" customHeight="1" x14ac:dyDescent="0.25">
      <c r="B15" s="9"/>
      <c r="C15" s="10"/>
      <c r="D15" s="16"/>
      <c r="E15" s="18"/>
      <c r="F15" s="14">
        <f t="shared" si="0"/>
        <v>0</v>
      </c>
      <c r="G15" s="11"/>
      <c r="K15" s="18"/>
    </row>
    <row r="16" spans="1:14" ht="14.1" customHeight="1" x14ac:dyDescent="0.25">
      <c r="E16" s="18"/>
      <c r="F16" s="14">
        <f t="shared" si="0"/>
        <v>0</v>
      </c>
      <c r="G16" s="11"/>
      <c r="K16" s="18"/>
      <c r="L16" s="6"/>
      <c r="M16" s="6"/>
    </row>
    <row r="17" spans="1:13" ht="14.1" customHeight="1" x14ac:dyDescent="0.25">
      <c r="B17" s="7"/>
      <c r="E17" s="18"/>
      <c r="F17" s="14">
        <f t="shared" si="0"/>
        <v>0</v>
      </c>
      <c r="G17" s="11"/>
      <c r="K17" s="18"/>
    </row>
    <row r="18" spans="1:13" ht="14.1" customHeight="1" x14ac:dyDescent="0.25">
      <c r="B18" s="7"/>
      <c r="E18" s="18"/>
      <c r="F18" s="14">
        <f t="shared" si="0"/>
        <v>0</v>
      </c>
      <c r="G18" s="11"/>
      <c r="K18" s="18"/>
    </row>
    <row r="19" spans="1:13" ht="14.1" customHeight="1" x14ac:dyDescent="0.25">
      <c r="B19" s="3"/>
      <c r="E19" s="18"/>
      <c r="F19" s="14">
        <f t="shared" si="0"/>
        <v>0</v>
      </c>
      <c r="G19" s="11"/>
      <c r="K19" s="18"/>
    </row>
    <row r="20" spans="1:13" ht="14.1" customHeight="1" x14ac:dyDescent="0.25">
      <c r="B20" s="3"/>
      <c r="E20" s="18"/>
      <c r="F20" s="14">
        <f t="shared" si="0"/>
        <v>0</v>
      </c>
      <c r="K20" s="18"/>
    </row>
    <row r="21" spans="1:13" ht="14.1" customHeight="1" x14ac:dyDescent="0.25">
      <c r="A21" s="8"/>
      <c r="B21" s="3"/>
      <c r="C21" s="3"/>
      <c r="D21" s="3"/>
      <c r="E21" s="20"/>
      <c r="F21" s="14">
        <f t="shared" si="0"/>
        <v>0</v>
      </c>
      <c r="K21" s="18"/>
    </row>
    <row r="22" spans="1:13" ht="14.1" customHeight="1" x14ac:dyDescent="0.25">
      <c r="A22" s="8"/>
      <c r="B22" s="3"/>
      <c r="C22" s="3"/>
      <c r="D22" s="3"/>
      <c r="E22" s="20"/>
      <c r="F22" s="14">
        <f t="shared" si="0"/>
        <v>0</v>
      </c>
      <c r="K22" s="18"/>
    </row>
    <row r="23" spans="1:13" ht="14.1" customHeight="1" x14ac:dyDescent="0.25">
      <c r="D23" s="3"/>
      <c r="E23" s="18"/>
      <c r="F23" s="14">
        <f t="shared" si="0"/>
        <v>0</v>
      </c>
      <c r="K23" s="18"/>
      <c r="L23" s="6"/>
      <c r="M23" s="6"/>
    </row>
    <row r="24" spans="1:13" ht="14.1" customHeight="1" x14ac:dyDescent="0.25">
      <c r="D24" s="3"/>
      <c r="E24" s="18"/>
      <c r="F24" s="14">
        <f t="shared" si="0"/>
        <v>0</v>
      </c>
      <c r="K24" s="14"/>
    </row>
    <row r="25" spans="1:13" ht="14.1" customHeight="1" x14ac:dyDescent="0.25">
      <c r="B25" s="9"/>
      <c r="C25" s="10"/>
      <c r="D25" s="16"/>
      <c r="E25" s="18"/>
      <c r="F25" s="14">
        <f t="shared" si="0"/>
        <v>0</v>
      </c>
      <c r="K25" s="18"/>
    </row>
    <row r="26" spans="1:13" ht="14.1" customHeight="1" x14ac:dyDescent="0.25">
      <c r="E26" s="18"/>
      <c r="F26" s="14">
        <f t="shared" si="0"/>
        <v>0</v>
      </c>
      <c r="K26" s="18"/>
      <c r="L26" s="6"/>
      <c r="M26" s="6"/>
    </row>
    <row r="27" spans="1:13" ht="14.1" customHeight="1" x14ac:dyDescent="0.25">
      <c r="E27" s="14"/>
      <c r="F27" s="14">
        <f t="shared" si="0"/>
        <v>0</v>
      </c>
      <c r="K27" s="14"/>
    </row>
    <row r="28" spans="1:13" ht="14.1" customHeight="1" x14ac:dyDescent="0.25">
      <c r="E28" s="14"/>
      <c r="F28" s="14">
        <f t="shared" si="0"/>
        <v>0</v>
      </c>
      <c r="K28" s="14"/>
    </row>
    <row r="29" spans="1:13" ht="14.1" customHeight="1" x14ac:dyDescent="0.25">
      <c r="E29" s="14"/>
      <c r="F29" s="14">
        <f t="shared" si="0"/>
        <v>0</v>
      </c>
      <c r="K29" s="14"/>
    </row>
    <row r="30" spans="1:13" ht="14.1" customHeight="1" x14ac:dyDescent="0.25">
      <c r="E30" s="14"/>
      <c r="F30" s="14">
        <f t="shared" si="0"/>
        <v>0</v>
      </c>
      <c r="K30" s="14"/>
    </row>
    <row r="31" spans="1:13" ht="14.1" customHeight="1" x14ac:dyDescent="0.25">
      <c r="E31" s="14"/>
      <c r="F31" s="14">
        <f t="shared" si="0"/>
        <v>0</v>
      </c>
      <c r="K31" s="14"/>
    </row>
    <row r="32" spans="1:13" ht="14.1" customHeight="1" x14ac:dyDescent="0.25">
      <c r="E32" s="14"/>
      <c r="F32" s="14">
        <f t="shared" si="0"/>
        <v>0</v>
      </c>
      <c r="K32" s="14"/>
    </row>
    <row r="33" spans="5:11" ht="14.1" customHeight="1" x14ac:dyDescent="0.25">
      <c r="E33" s="14"/>
      <c r="F33" s="14">
        <f t="shared" si="0"/>
        <v>0</v>
      </c>
      <c r="K33" s="14"/>
    </row>
    <row r="34" spans="5:11" ht="14.1" customHeight="1" x14ac:dyDescent="0.25">
      <c r="E34" s="14"/>
      <c r="F34" s="14">
        <f t="shared" si="0"/>
        <v>0</v>
      </c>
      <c r="K34" s="14"/>
    </row>
    <row r="35" spans="5:11" ht="14.1" customHeight="1" x14ac:dyDescent="0.25">
      <c r="E35" s="14"/>
      <c r="F35" s="14">
        <f t="shared" si="0"/>
        <v>0</v>
      </c>
      <c r="K35" s="14"/>
    </row>
    <row r="36" spans="5:11" ht="14.1" customHeight="1" x14ac:dyDescent="0.25">
      <c r="E36" s="14"/>
      <c r="F36" s="14">
        <f t="shared" si="0"/>
        <v>0</v>
      </c>
      <c r="K36" s="14"/>
    </row>
    <row r="37" spans="5:11" ht="14.1" customHeight="1" x14ac:dyDescent="0.25">
      <c r="E37" s="14"/>
      <c r="F37" s="14">
        <f t="shared" si="0"/>
        <v>0</v>
      </c>
      <c r="K37" s="14"/>
    </row>
    <row r="38" spans="5:11" ht="14.1" customHeight="1" x14ac:dyDescent="0.25">
      <c r="E38" s="14"/>
      <c r="F38" s="14">
        <f t="shared" si="0"/>
        <v>0</v>
      </c>
      <c r="K38" s="14"/>
    </row>
    <row r="39" spans="5:11" ht="14.1" customHeight="1" x14ac:dyDescent="0.25">
      <c r="E39" s="14"/>
      <c r="F39" s="14">
        <f t="shared" si="0"/>
        <v>0</v>
      </c>
      <c r="K39" s="14"/>
    </row>
    <row r="40" spans="5:11" ht="14.1" customHeight="1" x14ac:dyDescent="0.25">
      <c r="E40" s="14"/>
      <c r="F40" s="14">
        <f t="shared" si="0"/>
        <v>0</v>
      </c>
      <c r="K40" s="14"/>
    </row>
    <row r="41" spans="5:11" ht="14.1" customHeight="1" x14ac:dyDescent="0.25">
      <c r="E41" s="14"/>
      <c r="F41" s="14">
        <f t="shared" si="0"/>
        <v>0</v>
      </c>
      <c r="K41" s="14"/>
    </row>
    <row r="42" spans="5:11" ht="14.1" customHeight="1" x14ac:dyDescent="0.25">
      <c r="E42" s="14"/>
      <c r="F42" s="14">
        <f t="shared" si="0"/>
        <v>0</v>
      </c>
      <c r="K42" s="14"/>
    </row>
    <row r="43" spans="5:11" ht="14.1" customHeight="1" x14ac:dyDescent="0.25">
      <c r="E43" s="14"/>
      <c r="F43" s="14">
        <f t="shared" si="0"/>
        <v>0</v>
      </c>
      <c r="K43" s="14"/>
    </row>
    <row r="44" spans="5:11" ht="14.1" customHeight="1" x14ac:dyDescent="0.25">
      <c r="E44" s="14"/>
      <c r="F44" s="14">
        <f t="shared" si="0"/>
        <v>0</v>
      </c>
      <c r="K44" s="14"/>
    </row>
    <row r="45" spans="5:11" ht="14.1" customHeight="1" x14ac:dyDescent="0.25">
      <c r="E45" s="14"/>
      <c r="F45" s="14">
        <f t="shared" si="0"/>
        <v>0</v>
      </c>
      <c r="K45" s="14"/>
    </row>
    <row r="46" spans="5:11" ht="14.1" customHeight="1" x14ac:dyDescent="0.25">
      <c r="E46" s="14"/>
      <c r="F46" s="14">
        <f t="shared" si="0"/>
        <v>0</v>
      </c>
      <c r="K46" s="14"/>
    </row>
    <row r="47" spans="5:11" ht="14.1" customHeight="1" x14ac:dyDescent="0.25">
      <c r="E47" s="14"/>
      <c r="F47" s="14">
        <f t="shared" si="0"/>
        <v>0</v>
      </c>
      <c r="K47" s="14"/>
    </row>
    <row r="48" spans="5:11" ht="14.1" customHeight="1" x14ac:dyDescent="0.25">
      <c r="E48" s="14"/>
      <c r="F48" s="14">
        <f t="shared" si="0"/>
        <v>0</v>
      </c>
      <c r="K48" s="14"/>
    </row>
    <row r="49" spans="5:11" ht="14.1" customHeight="1" x14ac:dyDescent="0.25">
      <c r="E49" s="14"/>
      <c r="F49" s="14">
        <f t="shared" si="0"/>
        <v>0</v>
      </c>
      <c r="K49" s="14"/>
    </row>
    <row r="50" spans="5:11" ht="14.1" customHeight="1" x14ac:dyDescent="0.25">
      <c r="E50" s="14"/>
      <c r="F50" s="14">
        <f t="shared" si="0"/>
        <v>0</v>
      </c>
      <c r="K50" s="14"/>
    </row>
    <row r="51" spans="5:11" ht="14.1" customHeight="1" x14ac:dyDescent="0.25">
      <c r="E51" s="14"/>
      <c r="F51" s="14">
        <f t="shared" si="0"/>
        <v>0</v>
      </c>
      <c r="K51" s="14"/>
    </row>
    <row r="52" spans="5:11" ht="14.1" customHeight="1" x14ac:dyDescent="0.25">
      <c r="E52" s="14"/>
      <c r="F52" s="14">
        <f t="shared" si="0"/>
        <v>0</v>
      </c>
      <c r="K52" s="14"/>
    </row>
    <row r="53" spans="5:11" ht="14.1" customHeight="1" x14ac:dyDescent="0.25">
      <c r="E53" s="14"/>
      <c r="F53" s="14">
        <f t="shared" si="0"/>
        <v>0</v>
      </c>
      <c r="K53" s="14"/>
    </row>
    <row r="54" spans="5:11" ht="14.1" customHeight="1" x14ac:dyDescent="0.25">
      <c r="E54" s="14"/>
      <c r="F54" s="14">
        <f t="shared" si="0"/>
        <v>0</v>
      </c>
      <c r="K54" s="14"/>
    </row>
    <row r="55" spans="5:11" ht="14.1" customHeight="1" x14ac:dyDescent="0.25">
      <c r="E55" s="14"/>
      <c r="F55" s="14">
        <f t="shared" si="0"/>
        <v>0</v>
      </c>
      <c r="K55" s="14"/>
    </row>
    <row r="56" spans="5:11" ht="14.1" customHeight="1" x14ac:dyDescent="0.25">
      <c r="E56" s="14"/>
      <c r="F56" s="14">
        <f t="shared" si="0"/>
        <v>0</v>
      </c>
      <c r="K56" s="14"/>
    </row>
    <row r="57" spans="5:11" ht="14.1" customHeight="1" x14ac:dyDescent="0.25">
      <c r="E57" s="14"/>
      <c r="F57" s="14">
        <f t="shared" si="0"/>
        <v>0</v>
      </c>
      <c r="K57" s="14"/>
    </row>
    <row r="58" spans="5:11" ht="14.1" customHeight="1" x14ac:dyDescent="0.25">
      <c r="E58" s="14"/>
      <c r="F58" s="14">
        <f t="shared" si="0"/>
        <v>0</v>
      </c>
      <c r="K58" s="14"/>
    </row>
    <row r="59" spans="5:11" ht="14.1" customHeight="1" x14ac:dyDescent="0.25">
      <c r="E59" s="14"/>
      <c r="F59" s="14">
        <f t="shared" si="0"/>
        <v>0</v>
      </c>
      <c r="K59" s="14"/>
    </row>
    <row r="60" spans="5:11" ht="14.1" customHeight="1" x14ac:dyDescent="0.25">
      <c r="E60" s="14"/>
      <c r="F60" s="14">
        <f t="shared" si="0"/>
        <v>0</v>
      </c>
      <c r="K60" s="14"/>
    </row>
    <row r="61" spans="5:11" ht="14.1" customHeight="1" x14ac:dyDescent="0.25">
      <c r="E61" s="14"/>
      <c r="F61" s="14">
        <f t="shared" si="0"/>
        <v>0</v>
      </c>
      <c r="K61" s="14"/>
    </row>
    <row r="62" spans="5:11" ht="14.1" customHeight="1" x14ac:dyDescent="0.25">
      <c r="E62" s="14"/>
      <c r="F62" s="14">
        <f t="shared" si="0"/>
        <v>0</v>
      </c>
      <c r="K62" s="14"/>
    </row>
    <row r="63" spans="5:11" ht="14.1" customHeight="1" x14ac:dyDescent="0.25">
      <c r="E63" s="14"/>
      <c r="F63" s="14">
        <f t="shared" si="0"/>
        <v>0</v>
      </c>
      <c r="K63" s="14"/>
    </row>
    <row r="64" spans="5:11" ht="14.1" customHeight="1" x14ac:dyDescent="0.25">
      <c r="E64" s="14"/>
      <c r="F64" s="14">
        <f t="shared" si="0"/>
        <v>0</v>
      </c>
      <c r="K64" s="14"/>
    </row>
    <row r="65" spans="5:11" ht="14.1" customHeight="1" x14ac:dyDescent="0.25">
      <c r="E65" s="14"/>
      <c r="F65" s="14">
        <f t="shared" si="0"/>
        <v>0</v>
      </c>
      <c r="K65" s="14"/>
    </row>
    <row r="66" spans="5:11" ht="14.1" customHeight="1" x14ac:dyDescent="0.25">
      <c r="E66" s="14"/>
      <c r="F66" s="14">
        <f t="shared" ref="F66:F129" si="1">E66-K66</f>
        <v>0</v>
      </c>
      <c r="K66" s="14"/>
    </row>
    <row r="67" spans="5:11" ht="14.1" customHeight="1" x14ac:dyDescent="0.25">
      <c r="E67" s="14"/>
      <c r="F67" s="14">
        <f t="shared" si="1"/>
        <v>0</v>
      </c>
      <c r="K67" s="14"/>
    </row>
    <row r="68" spans="5:11" ht="14.1" customHeight="1" x14ac:dyDescent="0.25">
      <c r="E68" s="14"/>
      <c r="F68" s="14">
        <f t="shared" si="1"/>
        <v>0</v>
      </c>
      <c r="K68" s="14"/>
    </row>
    <row r="69" spans="5:11" ht="14.1" customHeight="1" x14ac:dyDescent="0.25">
      <c r="E69" s="14"/>
      <c r="F69" s="14">
        <f t="shared" si="1"/>
        <v>0</v>
      </c>
      <c r="K69" s="14"/>
    </row>
    <row r="70" spans="5:11" ht="14.1" customHeight="1" x14ac:dyDescent="0.25">
      <c r="E70" s="14"/>
      <c r="F70" s="14">
        <f t="shared" si="1"/>
        <v>0</v>
      </c>
      <c r="K70" s="14"/>
    </row>
    <row r="71" spans="5:11" ht="14.1" customHeight="1" x14ac:dyDescent="0.25">
      <c r="E71" s="14"/>
      <c r="F71" s="14">
        <f t="shared" si="1"/>
        <v>0</v>
      </c>
      <c r="K71" s="14"/>
    </row>
    <row r="72" spans="5:11" ht="14.1" customHeight="1" x14ac:dyDescent="0.25">
      <c r="E72" s="14"/>
      <c r="F72" s="14">
        <f t="shared" si="1"/>
        <v>0</v>
      </c>
      <c r="K72" s="14"/>
    </row>
    <row r="73" spans="5:11" ht="14.1" customHeight="1" x14ac:dyDescent="0.25">
      <c r="E73" s="14"/>
      <c r="F73" s="14">
        <f t="shared" si="1"/>
        <v>0</v>
      </c>
      <c r="K73" s="14"/>
    </row>
    <row r="74" spans="5:11" ht="14.1" customHeight="1" x14ac:dyDescent="0.25">
      <c r="E74" s="14"/>
      <c r="F74" s="14">
        <f t="shared" si="1"/>
        <v>0</v>
      </c>
      <c r="K74" s="14"/>
    </row>
    <row r="75" spans="5:11" ht="14.1" customHeight="1" x14ac:dyDescent="0.25">
      <c r="E75" s="14"/>
      <c r="F75" s="14">
        <f t="shared" si="1"/>
        <v>0</v>
      </c>
      <c r="K75" s="14"/>
    </row>
    <row r="76" spans="5:11" ht="14.1" customHeight="1" x14ac:dyDescent="0.25">
      <c r="E76" s="14"/>
      <c r="F76" s="14">
        <f t="shared" si="1"/>
        <v>0</v>
      </c>
      <c r="K76" s="14"/>
    </row>
    <row r="77" spans="5:11" ht="14.1" customHeight="1" x14ac:dyDescent="0.25">
      <c r="E77" s="14"/>
      <c r="F77" s="14">
        <f t="shared" si="1"/>
        <v>0</v>
      </c>
      <c r="K77" s="14"/>
    </row>
    <row r="78" spans="5:11" ht="14.1" customHeight="1" x14ac:dyDescent="0.25">
      <c r="E78" s="14"/>
      <c r="F78" s="14">
        <f t="shared" si="1"/>
        <v>0</v>
      </c>
      <c r="K78" s="14"/>
    </row>
    <row r="79" spans="5:11" ht="14.1" customHeight="1" x14ac:dyDescent="0.25">
      <c r="E79" s="14"/>
      <c r="F79" s="14">
        <f t="shared" si="1"/>
        <v>0</v>
      </c>
      <c r="K79" s="14"/>
    </row>
    <row r="80" spans="5:11" ht="14.1" customHeight="1" x14ac:dyDescent="0.25">
      <c r="E80" s="14"/>
      <c r="F80" s="14">
        <f t="shared" si="1"/>
        <v>0</v>
      </c>
      <c r="K80" s="14"/>
    </row>
    <row r="81" spans="5:11" ht="14.1" customHeight="1" x14ac:dyDescent="0.25">
      <c r="E81" s="14"/>
      <c r="F81" s="14">
        <f t="shared" si="1"/>
        <v>0</v>
      </c>
      <c r="K81" s="14"/>
    </row>
    <row r="82" spans="5:11" ht="14.1" customHeight="1" x14ac:dyDescent="0.25">
      <c r="E82" s="14"/>
      <c r="F82" s="14">
        <f t="shared" si="1"/>
        <v>0</v>
      </c>
      <c r="K82" s="14"/>
    </row>
    <row r="83" spans="5:11" ht="14.1" customHeight="1" x14ac:dyDescent="0.25">
      <c r="E83" s="14"/>
      <c r="F83" s="14">
        <f t="shared" si="1"/>
        <v>0</v>
      </c>
      <c r="K83" s="14"/>
    </row>
    <row r="84" spans="5:11" ht="14.1" customHeight="1" x14ac:dyDescent="0.25">
      <c r="E84" s="14"/>
      <c r="F84" s="14">
        <f t="shared" si="1"/>
        <v>0</v>
      </c>
      <c r="K84" s="14"/>
    </row>
    <row r="85" spans="5:11" ht="14.1" customHeight="1" x14ac:dyDescent="0.25">
      <c r="E85" s="14"/>
      <c r="F85" s="14">
        <f t="shared" si="1"/>
        <v>0</v>
      </c>
      <c r="K85" s="14"/>
    </row>
    <row r="86" spans="5:11" ht="14.1" customHeight="1" x14ac:dyDescent="0.25">
      <c r="E86" s="14"/>
      <c r="F86" s="14">
        <f t="shared" si="1"/>
        <v>0</v>
      </c>
      <c r="K86" s="14"/>
    </row>
    <row r="87" spans="5:11" ht="14.1" customHeight="1" x14ac:dyDescent="0.25">
      <c r="E87" s="14"/>
      <c r="F87" s="14">
        <f t="shared" si="1"/>
        <v>0</v>
      </c>
      <c r="K87" s="14"/>
    </row>
    <row r="88" spans="5:11" ht="14.1" customHeight="1" x14ac:dyDescent="0.25">
      <c r="E88" s="14"/>
      <c r="F88" s="14">
        <f t="shared" si="1"/>
        <v>0</v>
      </c>
      <c r="K88" s="14"/>
    </row>
    <row r="89" spans="5:11" ht="14.1" customHeight="1" x14ac:dyDescent="0.25">
      <c r="E89" s="14"/>
      <c r="F89" s="14">
        <f t="shared" si="1"/>
        <v>0</v>
      </c>
      <c r="K89" s="14"/>
    </row>
    <row r="90" spans="5:11" ht="14.1" customHeight="1" x14ac:dyDescent="0.25">
      <c r="E90" s="14"/>
      <c r="F90" s="14">
        <f t="shared" si="1"/>
        <v>0</v>
      </c>
      <c r="K90" s="14"/>
    </row>
    <row r="91" spans="5:11" ht="14.1" customHeight="1" x14ac:dyDescent="0.25">
      <c r="E91" s="14"/>
      <c r="F91" s="14">
        <f t="shared" si="1"/>
        <v>0</v>
      </c>
      <c r="K91" s="14"/>
    </row>
    <row r="92" spans="5:11" ht="14.1" customHeight="1" x14ac:dyDescent="0.25">
      <c r="E92" s="14"/>
      <c r="F92" s="14">
        <f t="shared" si="1"/>
        <v>0</v>
      </c>
      <c r="K92" s="14"/>
    </row>
    <row r="93" spans="5:11" ht="14.1" customHeight="1" x14ac:dyDescent="0.25">
      <c r="E93" s="14"/>
      <c r="F93" s="14">
        <f t="shared" si="1"/>
        <v>0</v>
      </c>
      <c r="K93" s="14"/>
    </row>
    <row r="94" spans="5:11" ht="14.1" customHeight="1" x14ac:dyDescent="0.25">
      <c r="E94" s="14"/>
      <c r="F94" s="14">
        <f t="shared" si="1"/>
        <v>0</v>
      </c>
      <c r="K94" s="14"/>
    </row>
    <row r="95" spans="5:11" ht="14.1" customHeight="1" x14ac:dyDescent="0.25">
      <c r="E95" s="14"/>
      <c r="F95" s="14">
        <f t="shared" si="1"/>
        <v>0</v>
      </c>
      <c r="K95" s="14"/>
    </row>
    <row r="96" spans="5:11" ht="14.1" customHeight="1" x14ac:dyDescent="0.25">
      <c r="E96" s="14"/>
      <c r="F96" s="14">
        <f t="shared" si="1"/>
        <v>0</v>
      </c>
      <c r="K96" s="14"/>
    </row>
    <row r="97" spans="5:11" ht="14.1" customHeight="1" x14ac:dyDescent="0.25">
      <c r="E97" s="14"/>
      <c r="F97" s="14">
        <f t="shared" si="1"/>
        <v>0</v>
      </c>
      <c r="K97" s="14"/>
    </row>
    <row r="98" spans="5:11" ht="14.1" customHeight="1" x14ac:dyDescent="0.25">
      <c r="E98" s="14"/>
      <c r="F98" s="14">
        <f t="shared" si="1"/>
        <v>0</v>
      </c>
      <c r="K98" s="14"/>
    </row>
    <row r="99" spans="5:11" ht="14.1" customHeight="1" x14ac:dyDescent="0.25">
      <c r="E99" s="14"/>
      <c r="F99" s="14">
        <f t="shared" si="1"/>
        <v>0</v>
      </c>
      <c r="K99" s="14"/>
    </row>
    <row r="100" spans="5:11" ht="14.1" customHeight="1" x14ac:dyDescent="0.25">
      <c r="E100" s="14"/>
      <c r="F100" s="14">
        <f t="shared" si="1"/>
        <v>0</v>
      </c>
      <c r="K100" s="14"/>
    </row>
    <row r="101" spans="5:11" ht="14.1" customHeight="1" x14ac:dyDescent="0.25">
      <c r="E101" s="14"/>
      <c r="F101" s="14">
        <f t="shared" si="1"/>
        <v>0</v>
      </c>
      <c r="K101" s="14"/>
    </row>
    <row r="102" spans="5:11" ht="14.1" customHeight="1" x14ac:dyDescent="0.25">
      <c r="E102" s="14"/>
      <c r="F102" s="14">
        <f t="shared" si="1"/>
        <v>0</v>
      </c>
      <c r="K102" s="14"/>
    </row>
    <row r="103" spans="5:11" ht="14.1" customHeight="1" x14ac:dyDescent="0.25">
      <c r="E103" s="14"/>
      <c r="F103" s="14">
        <f t="shared" si="1"/>
        <v>0</v>
      </c>
      <c r="K103" s="14"/>
    </row>
    <row r="104" spans="5:11" ht="14.1" customHeight="1" x14ac:dyDescent="0.25">
      <c r="E104" s="14"/>
      <c r="F104" s="14">
        <f t="shared" si="1"/>
        <v>0</v>
      </c>
      <c r="K104" s="14"/>
    </row>
    <row r="105" spans="5:11" ht="14.1" customHeight="1" x14ac:dyDescent="0.25">
      <c r="E105" s="14"/>
      <c r="F105" s="14">
        <f t="shared" si="1"/>
        <v>0</v>
      </c>
      <c r="K105" s="14"/>
    </row>
    <row r="106" spans="5:11" ht="14.1" customHeight="1" x14ac:dyDescent="0.25">
      <c r="E106" s="14"/>
      <c r="F106" s="14">
        <f t="shared" si="1"/>
        <v>0</v>
      </c>
      <c r="K106" s="14"/>
    </row>
    <row r="107" spans="5:11" ht="14.1" customHeight="1" x14ac:dyDescent="0.25">
      <c r="E107" s="14"/>
      <c r="F107" s="14">
        <f t="shared" si="1"/>
        <v>0</v>
      </c>
      <c r="K107" s="14"/>
    </row>
    <row r="108" spans="5:11" ht="14.1" customHeight="1" x14ac:dyDescent="0.25">
      <c r="E108" s="14"/>
      <c r="F108" s="14">
        <f t="shared" si="1"/>
        <v>0</v>
      </c>
      <c r="K108" s="14"/>
    </row>
    <row r="109" spans="5:11" ht="14.1" customHeight="1" x14ac:dyDescent="0.25">
      <c r="E109" s="14"/>
      <c r="F109" s="14">
        <f t="shared" si="1"/>
        <v>0</v>
      </c>
      <c r="K109" s="14"/>
    </row>
    <row r="110" spans="5:11" ht="14.1" customHeight="1" x14ac:dyDescent="0.25">
      <c r="E110" s="14"/>
      <c r="F110" s="14">
        <f t="shared" si="1"/>
        <v>0</v>
      </c>
      <c r="K110" s="14"/>
    </row>
    <row r="111" spans="5:11" ht="14.1" customHeight="1" x14ac:dyDescent="0.25">
      <c r="E111" s="14"/>
      <c r="F111" s="14">
        <f t="shared" si="1"/>
        <v>0</v>
      </c>
      <c r="K111" s="14"/>
    </row>
    <row r="112" spans="5:11" ht="14.1" customHeight="1" x14ac:dyDescent="0.25">
      <c r="E112" s="14"/>
      <c r="F112" s="14">
        <f t="shared" si="1"/>
        <v>0</v>
      </c>
      <c r="K112" s="14"/>
    </row>
    <row r="113" spans="5:11" ht="14.1" customHeight="1" x14ac:dyDescent="0.25">
      <c r="E113" s="14"/>
      <c r="F113" s="14">
        <f t="shared" si="1"/>
        <v>0</v>
      </c>
      <c r="K113" s="14"/>
    </row>
    <row r="114" spans="5:11" ht="14.1" customHeight="1" x14ac:dyDescent="0.25">
      <c r="E114" s="14"/>
      <c r="F114" s="14">
        <f t="shared" si="1"/>
        <v>0</v>
      </c>
      <c r="K114" s="14"/>
    </row>
    <row r="115" spans="5:11" ht="14.1" customHeight="1" x14ac:dyDescent="0.25">
      <c r="E115" s="14"/>
      <c r="F115" s="14">
        <f t="shared" si="1"/>
        <v>0</v>
      </c>
      <c r="K115" s="14"/>
    </row>
    <row r="116" spans="5:11" ht="14.1" customHeight="1" x14ac:dyDescent="0.25">
      <c r="E116" s="14"/>
      <c r="F116" s="14">
        <f t="shared" si="1"/>
        <v>0</v>
      </c>
      <c r="K116" s="14"/>
    </row>
    <row r="117" spans="5:11" ht="14.1" customHeight="1" x14ac:dyDescent="0.25">
      <c r="E117" s="14"/>
      <c r="F117" s="14">
        <f t="shared" si="1"/>
        <v>0</v>
      </c>
      <c r="K117" s="14"/>
    </row>
    <row r="118" spans="5:11" ht="14.1" customHeight="1" x14ac:dyDescent="0.25">
      <c r="E118" s="14"/>
      <c r="F118" s="14">
        <f t="shared" si="1"/>
        <v>0</v>
      </c>
      <c r="K118" s="14"/>
    </row>
    <row r="119" spans="5:11" ht="14.1" customHeight="1" x14ac:dyDescent="0.25">
      <c r="E119" s="14"/>
      <c r="F119" s="14">
        <f t="shared" si="1"/>
        <v>0</v>
      </c>
      <c r="K119" s="14"/>
    </row>
    <row r="120" spans="5:11" ht="14.1" customHeight="1" x14ac:dyDescent="0.25">
      <c r="E120" s="14"/>
      <c r="F120" s="14">
        <f t="shared" si="1"/>
        <v>0</v>
      </c>
      <c r="K120" s="14"/>
    </row>
    <row r="121" spans="5:11" ht="14.1" customHeight="1" x14ac:dyDescent="0.25">
      <c r="E121" s="14"/>
      <c r="F121" s="14">
        <f t="shared" si="1"/>
        <v>0</v>
      </c>
      <c r="K121" s="14"/>
    </row>
    <row r="122" spans="5:11" ht="14.1" customHeight="1" x14ac:dyDescent="0.25">
      <c r="E122" s="14"/>
      <c r="F122" s="14">
        <f t="shared" si="1"/>
        <v>0</v>
      </c>
      <c r="K122" s="14"/>
    </row>
    <row r="123" spans="5:11" ht="14.1" customHeight="1" x14ac:dyDescent="0.25">
      <c r="E123" s="14"/>
      <c r="F123" s="14">
        <f t="shared" si="1"/>
        <v>0</v>
      </c>
      <c r="K123" s="14"/>
    </row>
    <row r="124" spans="5:11" ht="14.1" customHeight="1" x14ac:dyDescent="0.25">
      <c r="E124" s="14"/>
      <c r="F124" s="14">
        <f t="shared" si="1"/>
        <v>0</v>
      </c>
      <c r="K124" s="14"/>
    </row>
    <row r="125" spans="5:11" ht="14.1" customHeight="1" x14ac:dyDescent="0.25">
      <c r="E125" s="14"/>
      <c r="F125" s="14">
        <f t="shared" si="1"/>
        <v>0</v>
      </c>
      <c r="K125" s="14"/>
    </row>
    <row r="126" spans="5:11" ht="14.1" customHeight="1" x14ac:dyDescent="0.25">
      <c r="E126" s="14"/>
      <c r="F126" s="14">
        <f t="shared" si="1"/>
        <v>0</v>
      </c>
      <c r="K126" s="14"/>
    </row>
    <row r="127" spans="5:11" ht="14.1" customHeight="1" x14ac:dyDescent="0.25">
      <c r="E127" s="14"/>
      <c r="F127" s="14">
        <f t="shared" si="1"/>
        <v>0</v>
      </c>
      <c r="K127" s="14"/>
    </row>
    <row r="128" spans="5:11" ht="14.1" customHeight="1" x14ac:dyDescent="0.25">
      <c r="E128" s="14"/>
      <c r="F128" s="14">
        <f t="shared" si="1"/>
        <v>0</v>
      </c>
      <c r="K128" s="14"/>
    </row>
    <row r="129" spans="5:11" ht="14.1" customHeight="1" x14ac:dyDescent="0.25">
      <c r="E129" s="14"/>
      <c r="F129" s="14">
        <f t="shared" si="1"/>
        <v>0</v>
      </c>
      <c r="K129" s="14"/>
    </row>
    <row r="130" spans="5:11" ht="14.1" customHeight="1" x14ac:dyDescent="0.25">
      <c r="E130" s="14"/>
      <c r="F130" s="14">
        <f t="shared" ref="F130:F193" si="2">E130-K130</f>
        <v>0</v>
      </c>
      <c r="K130" s="14"/>
    </row>
    <row r="131" spans="5:11" ht="14.1" customHeight="1" x14ac:dyDescent="0.25">
      <c r="E131" s="14"/>
      <c r="F131" s="14">
        <f t="shared" si="2"/>
        <v>0</v>
      </c>
      <c r="K131" s="14"/>
    </row>
    <row r="132" spans="5:11" ht="14.1" customHeight="1" x14ac:dyDescent="0.25">
      <c r="E132" s="14"/>
      <c r="F132" s="14">
        <f t="shared" si="2"/>
        <v>0</v>
      </c>
      <c r="K132" s="14"/>
    </row>
    <row r="133" spans="5:11" ht="14.1" customHeight="1" x14ac:dyDescent="0.25">
      <c r="E133" s="14"/>
      <c r="F133" s="14">
        <f t="shared" si="2"/>
        <v>0</v>
      </c>
      <c r="K133" s="14"/>
    </row>
    <row r="134" spans="5:11" ht="14.1" customHeight="1" x14ac:dyDescent="0.25">
      <c r="E134" s="14"/>
      <c r="F134" s="14">
        <f t="shared" si="2"/>
        <v>0</v>
      </c>
      <c r="K134" s="14"/>
    </row>
    <row r="135" spans="5:11" ht="14.1" customHeight="1" x14ac:dyDescent="0.25">
      <c r="E135" s="14"/>
      <c r="F135" s="14">
        <f t="shared" si="2"/>
        <v>0</v>
      </c>
      <c r="K135" s="14"/>
    </row>
    <row r="136" spans="5:11" ht="14.1" customHeight="1" x14ac:dyDescent="0.25">
      <c r="E136" s="14"/>
      <c r="F136" s="14">
        <f t="shared" si="2"/>
        <v>0</v>
      </c>
      <c r="K136" s="14"/>
    </row>
    <row r="137" spans="5:11" ht="14.1" customHeight="1" x14ac:dyDescent="0.25">
      <c r="E137" s="14"/>
      <c r="F137" s="14">
        <f t="shared" si="2"/>
        <v>0</v>
      </c>
      <c r="K137" s="14"/>
    </row>
    <row r="138" spans="5:11" ht="14.1" customHeight="1" x14ac:dyDescent="0.25">
      <c r="E138" s="14"/>
      <c r="F138" s="14">
        <f t="shared" si="2"/>
        <v>0</v>
      </c>
      <c r="K138" s="14"/>
    </row>
    <row r="139" spans="5:11" ht="14.1" customHeight="1" x14ac:dyDescent="0.25">
      <c r="E139" s="14"/>
      <c r="F139" s="14">
        <f t="shared" si="2"/>
        <v>0</v>
      </c>
      <c r="K139" s="14"/>
    </row>
    <row r="140" spans="5:11" ht="14.1" customHeight="1" x14ac:dyDescent="0.25">
      <c r="E140" s="14"/>
      <c r="F140" s="14">
        <f t="shared" si="2"/>
        <v>0</v>
      </c>
      <c r="K140" s="14"/>
    </row>
    <row r="141" spans="5:11" ht="14.1" customHeight="1" x14ac:dyDescent="0.25">
      <c r="E141" s="14"/>
      <c r="F141" s="14">
        <f t="shared" si="2"/>
        <v>0</v>
      </c>
      <c r="K141" s="14"/>
    </row>
    <row r="142" spans="5:11" ht="14.1" customHeight="1" x14ac:dyDescent="0.25">
      <c r="E142" s="14"/>
      <c r="F142" s="14">
        <f t="shared" si="2"/>
        <v>0</v>
      </c>
      <c r="K142" s="14"/>
    </row>
    <row r="143" spans="5:11" ht="14.1" customHeight="1" x14ac:dyDescent="0.25">
      <c r="E143" s="14"/>
      <c r="F143" s="14">
        <f t="shared" si="2"/>
        <v>0</v>
      </c>
      <c r="K143" s="14"/>
    </row>
    <row r="144" spans="5:11" ht="14.1" customHeight="1" x14ac:dyDescent="0.25">
      <c r="E144" s="14"/>
      <c r="F144" s="14">
        <f t="shared" si="2"/>
        <v>0</v>
      </c>
      <c r="K144" s="14"/>
    </row>
    <row r="145" spans="5:11" ht="14.1" customHeight="1" x14ac:dyDescent="0.25">
      <c r="E145" s="14"/>
      <c r="F145" s="14">
        <f t="shared" si="2"/>
        <v>0</v>
      </c>
      <c r="K145" s="14"/>
    </row>
    <row r="146" spans="5:11" ht="14.1" customHeight="1" x14ac:dyDescent="0.25">
      <c r="E146" s="14"/>
      <c r="F146" s="14">
        <f t="shared" si="2"/>
        <v>0</v>
      </c>
      <c r="K146" s="14"/>
    </row>
    <row r="147" spans="5:11" ht="14.1" customHeight="1" x14ac:dyDescent="0.25">
      <c r="E147" s="14"/>
      <c r="F147" s="14">
        <f t="shared" si="2"/>
        <v>0</v>
      </c>
      <c r="K147" s="14"/>
    </row>
    <row r="148" spans="5:11" ht="14.1" customHeight="1" x14ac:dyDescent="0.25">
      <c r="E148" s="14"/>
      <c r="F148" s="14">
        <f t="shared" si="2"/>
        <v>0</v>
      </c>
      <c r="K148" s="14"/>
    </row>
    <row r="149" spans="5:11" ht="14.1" customHeight="1" x14ac:dyDescent="0.25">
      <c r="E149" s="14"/>
      <c r="F149" s="14">
        <f t="shared" si="2"/>
        <v>0</v>
      </c>
      <c r="K149" s="14"/>
    </row>
    <row r="150" spans="5:11" ht="14.1" customHeight="1" x14ac:dyDescent="0.25">
      <c r="E150" s="14"/>
      <c r="F150" s="14">
        <f t="shared" si="2"/>
        <v>0</v>
      </c>
      <c r="K150" s="14"/>
    </row>
    <row r="151" spans="5:11" ht="14.1" customHeight="1" x14ac:dyDescent="0.25">
      <c r="E151" s="14"/>
      <c r="F151" s="14">
        <f t="shared" si="2"/>
        <v>0</v>
      </c>
      <c r="K151" s="14"/>
    </row>
    <row r="152" spans="5:11" ht="14.1" customHeight="1" x14ac:dyDescent="0.25">
      <c r="E152" s="14"/>
      <c r="F152" s="14">
        <f t="shared" si="2"/>
        <v>0</v>
      </c>
      <c r="K152" s="14"/>
    </row>
    <row r="153" spans="5:11" ht="14.1" customHeight="1" x14ac:dyDescent="0.25">
      <c r="E153" s="14"/>
      <c r="F153" s="14">
        <f t="shared" si="2"/>
        <v>0</v>
      </c>
      <c r="K153" s="14"/>
    </row>
    <row r="154" spans="5:11" ht="14.1" customHeight="1" x14ac:dyDescent="0.25">
      <c r="E154" s="14"/>
      <c r="F154" s="14">
        <f t="shared" si="2"/>
        <v>0</v>
      </c>
      <c r="K154" s="14"/>
    </row>
    <row r="155" spans="5:11" ht="14.1" customHeight="1" x14ac:dyDescent="0.25">
      <c r="E155" s="14"/>
      <c r="F155" s="14">
        <f t="shared" si="2"/>
        <v>0</v>
      </c>
      <c r="K155" s="14"/>
    </row>
    <row r="156" spans="5:11" ht="14.1" customHeight="1" x14ac:dyDescent="0.25">
      <c r="E156" s="14"/>
      <c r="F156" s="14">
        <f t="shared" si="2"/>
        <v>0</v>
      </c>
      <c r="K156" s="14"/>
    </row>
    <row r="157" spans="5:11" ht="14.1" customHeight="1" x14ac:dyDescent="0.25">
      <c r="E157" s="14"/>
      <c r="F157" s="14">
        <f t="shared" si="2"/>
        <v>0</v>
      </c>
      <c r="K157" s="14"/>
    </row>
    <row r="158" spans="5:11" ht="14.1" customHeight="1" x14ac:dyDescent="0.25">
      <c r="E158" s="14"/>
      <c r="F158" s="14">
        <f t="shared" si="2"/>
        <v>0</v>
      </c>
      <c r="K158" s="14"/>
    </row>
    <row r="159" spans="5:11" ht="14.1" customHeight="1" x14ac:dyDescent="0.25">
      <c r="E159" s="14"/>
      <c r="F159" s="14">
        <f t="shared" si="2"/>
        <v>0</v>
      </c>
      <c r="K159" s="14"/>
    </row>
    <row r="160" spans="5:11" ht="14.1" customHeight="1" x14ac:dyDescent="0.25">
      <c r="E160" s="14"/>
      <c r="F160" s="14">
        <f t="shared" si="2"/>
        <v>0</v>
      </c>
      <c r="K160" s="14"/>
    </row>
    <row r="161" spans="5:11" ht="14.1" customHeight="1" x14ac:dyDescent="0.25">
      <c r="E161" s="14"/>
      <c r="F161" s="14">
        <f t="shared" si="2"/>
        <v>0</v>
      </c>
      <c r="K161" s="14"/>
    </row>
    <row r="162" spans="5:11" ht="14.1" customHeight="1" x14ac:dyDescent="0.25">
      <c r="E162" s="14"/>
      <c r="F162" s="14">
        <f t="shared" si="2"/>
        <v>0</v>
      </c>
      <c r="K162" s="14"/>
    </row>
    <row r="163" spans="5:11" ht="14.1" customHeight="1" x14ac:dyDescent="0.25">
      <c r="E163" s="14"/>
      <c r="F163" s="14">
        <f t="shared" si="2"/>
        <v>0</v>
      </c>
      <c r="K163" s="14"/>
    </row>
    <row r="164" spans="5:11" ht="14.1" customHeight="1" x14ac:dyDescent="0.25">
      <c r="E164" s="14"/>
      <c r="F164" s="14">
        <f t="shared" si="2"/>
        <v>0</v>
      </c>
      <c r="K164" s="14"/>
    </row>
    <row r="165" spans="5:11" ht="14.1" customHeight="1" x14ac:dyDescent="0.25">
      <c r="E165" s="14"/>
      <c r="F165" s="14">
        <f t="shared" si="2"/>
        <v>0</v>
      </c>
      <c r="K165" s="14"/>
    </row>
    <row r="166" spans="5:11" ht="14.1" customHeight="1" x14ac:dyDescent="0.25">
      <c r="E166" s="14"/>
      <c r="F166" s="14">
        <f t="shared" si="2"/>
        <v>0</v>
      </c>
      <c r="K166" s="14"/>
    </row>
    <row r="167" spans="5:11" ht="14.1" customHeight="1" x14ac:dyDescent="0.25">
      <c r="E167" s="14"/>
      <c r="F167" s="14">
        <f t="shared" si="2"/>
        <v>0</v>
      </c>
      <c r="K167" s="14"/>
    </row>
    <row r="168" spans="5:11" ht="14.1" customHeight="1" x14ac:dyDescent="0.25">
      <c r="E168" s="14"/>
      <c r="F168" s="14">
        <f t="shared" si="2"/>
        <v>0</v>
      </c>
      <c r="K168" s="14"/>
    </row>
    <row r="169" spans="5:11" ht="14.1" customHeight="1" x14ac:dyDescent="0.25">
      <c r="E169" s="14"/>
      <c r="F169" s="14">
        <f t="shared" si="2"/>
        <v>0</v>
      </c>
      <c r="K169" s="14"/>
    </row>
    <row r="170" spans="5:11" ht="14.1" customHeight="1" x14ac:dyDescent="0.25">
      <c r="E170" s="14"/>
      <c r="F170" s="14">
        <f t="shared" si="2"/>
        <v>0</v>
      </c>
      <c r="K170" s="14"/>
    </row>
    <row r="171" spans="5:11" ht="14.1" customHeight="1" x14ac:dyDescent="0.25">
      <c r="E171" s="14"/>
      <c r="F171" s="14">
        <f t="shared" si="2"/>
        <v>0</v>
      </c>
      <c r="K171" s="14"/>
    </row>
    <row r="172" spans="5:11" ht="14.1" customHeight="1" x14ac:dyDescent="0.25">
      <c r="E172" s="14"/>
      <c r="F172" s="14">
        <f t="shared" si="2"/>
        <v>0</v>
      </c>
      <c r="K172" s="14"/>
    </row>
    <row r="173" spans="5:11" ht="14.1" customHeight="1" x14ac:dyDescent="0.25">
      <c r="E173" s="14"/>
      <c r="F173" s="14">
        <f t="shared" si="2"/>
        <v>0</v>
      </c>
      <c r="K173" s="14"/>
    </row>
    <row r="174" spans="5:11" ht="14.1" customHeight="1" x14ac:dyDescent="0.25">
      <c r="E174" s="14"/>
      <c r="F174" s="14">
        <f t="shared" si="2"/>
        <v>0</v>
      </c>
      <c r="K174" s="14"/>
    </row>
    <row r="175" spans="5:11" ht="14.1" customHeight="1" x14ac:dyDescent="0.25">
      <c r="E175" s="14"/>
      <c r="F175" s="14">
        <f t="shared" si="2"/>
        <v>0</v>
      </c>
      <c r="K175" s="14"/>
    </row>
    <row r="176" spans="5:11" ht="14.1" customHeight="1" x14ac:dyDescent="0.25">
      <c r="E176" s="14"/>
      <c r="F176" s="14">
        <f t="shared" si="2"/>
        <v>0</v>
      </c>
      <c r="K176" s="14"/>
    </row>
    <row r="177" spans="5:11" ht="14.1" customHeight="1" x14ac:dyDescent="0.25">
      <c r="E177" s="14"/>
      <c r="F177" s="14">
        <f t="shared" si="2"/>
        <v>0</v>
      </c>
      <c r="K177" s="14"/>
    </row>
    <row r="178" spans="5:11" ht="14.1" customHeight="1" x14ac:dyDescent="0.25">
      <c r="E178" s="14"/>
      <c r="F178" s="14">
        <f t="shared" si="2"/>
        <v>0</v>
      </c>
      <c r="K178" s="14"/>
    </row>
    <row r="179" spans="5:11" ht="14.1" customHeight="1" x14ac:dyDescent="0.25">
      <c r="E179" s="14"/>
      <c r="F179" s="14">
        <f t="shared" si="2"/>
        <v>0</v>
      </c>
      <c r="K179" s="14"/>
    </row>
    <row r="180" spans="5:11" ht="14.1" customHeight="1" x14ac:dyDescent="0.25">
      <c r="E180" s="14"/>
      <c r="F180" s="14">
        <f t="shared" si="2"/>
        <v>0</v>
      </c>
      <c r="K180" s="14"/>
    </row>
    <row r="181" spans="5:11" ht="14.1" customHeight="1" x14ac:dyDescent="0.25">
      <c r="E181" s="14"/>
      <c r="F181" s="14">
        <f t="shared" si="2"/>
        <v>0</v>
      </c>
      <c r="K181" s="14"/>
    </row>
    <row r="182" spans="5:11" ht="14.1" customHeight="1" x14ac:dyDescent="0.25">
      <c r="E182" s="14"/>
      <c r="F182" s="14">
        <f t="shared" si="2"/>
        <v>0</v>
      </c>
      <c r="K182" s="14"/>
    </row>
    <row r="183" spans="5:11" ht="14.1" customHeight="1" x14ac:dyDescent="0.25">
      <c r="E183" s="14"/>
      <c r="F183" s="14">
        <f t="shared" si="2"/>
        <v>0</v>
      </c>
      <c r="K183" s="14"/>
    </row>
    <row r="184" spans="5:11" ht="14.1" customHeight="1" x14ac:dyDescent="0.25">
      <c r="E184" s="14"/>
      <c r="F184" s="14">
        <f t="shared" si="2"/>
        <v>0</v>
      </c>
      <c r="K184" s="14"/>
    </row>
    <row r="185" spans="5:11" ht="14.1" customHeight="1" x14ac:dyDescent="0.25">
      <c r="E185" s="14"/>
      <c r="F185" s="14">
        <f t="shared" si="2"/>
        <v>0</v>
      </c>
      <c r="K185" s="14"/>
    </row>
    <row r="186" spans="5:11" ht="14.1" customHeight="1" x14ac:dyDescent="0.25">
      <c r="E186" s="14"/>
      <c r="F186" s="14">
        <f t="shared" si="2"/>
        <v>0</v>
      </c>
      <c r="K186" s="14"/>
    </row>
    <row r="187" spans="5:11" ht="14.1" customHeight="1" x14ac:dyDescent="0.25">
      <c r="E187" s="14"/>
      <c r="F187" s="14">
        <f t="shared" si="2"/>
        <v>0</v>
      </c>
      <c r="K187" s="14"/>
    </row>
    <row r="188" spans="5:11" ht="14.1" customHeight="1" x14ac:dyDescent="0.25">
      <c r="E188" s="14"/>
      <c r="F188" s="14">
        <f t="shared" si="2"/>
        <v>0</v>
      </c>
      <c r="K188" s="14"/>
    </row>
    <row r="189" spans="5:11" ht="14.1" customHeight="1" x14ac:dyDescent="0.25">
      <c r="E189" s="14"/>
      <c r="F189" s="14">
        <f t="shared" si="2"/>
        <v>0</v>
      </c>
      <c r="K189" s="14"/>
    </row>
    <row r="190" spans="5:11" ht="14.1" customHeight="1" x14ac:dyDescent="0.25">
      <c r="E190" s="14"/>
      <c r="F190" s="14">
        <f t="shared" si="2"/>
        <v>0</v>
      </c>
      <c r="K190" s="14"/>
    </row>
    <row r="191" spans="5:11" ht="14.1" customHeight="1" x14ac:dyDescent="0.25">
      <c r="E191" s="14"/>
      <c r="F191" s="14">
        <f t="shared" si="2"/>
        <v>0</v>
      </c>
      <c r="K191" s="14"/>
    </row>
    <row r="192" spans="5:11" ht="14.1" customHeight="1" x14ac:dyDescent="0.25">
      <c r="E192" s="14"/>
      <c r="F192" s="14">
        <f t="shared" si="2"/>
        <v>0</v>
      </c>
      <c r="K192" s="14"/>
    </row>
    <row r="193" spans="5:11" ht="14.1" customHeight="1" x14ac:dyDescent="0.25">
      <c r="E193" s="14"/>
      <c r="F193" s="14">
        <f t="shared" si="2"/>
        <v>0</v>
      </c>
      <c r="K193" s="14"/>
    </row>
    <row r="194" spans="5:11" ht="14.1" customHeight="1" x14ac:dyDescent="0.25">
      <c r="E194" s="14"/>
      <c r="F194" s="14">
        <f t="shared" ref="F194:F217" si="3">E194-K194</f>
        <v>0</v>
      </c>
      <c r="K194" s="14"/>
    </row>
    <row r="195" spans="5:11" ht="14.1" customHeight="1" x14ac:dyDescent="0.25">
      <c r="E195" s="14"/>
      <c r="F195" s="14">
        <f t="shared" si="3"/>
        <v>0</v>
      </c>
      <c r="K195" s="14"/>
    </row>
    <row r="196" spans="5:11" ht="14.1" customHeight="1" x14ac:dyDescent="0.25">
      <c r="E196" s="14"/>
      <c r="F196" s="14">
        <f t="shared" si="3"/>
        <v>0</v>
      </c>
      <c r="K196" s="14"/>
    </row>
    <row r="197" spans="5:11" ht="14.1" customHeight="1" x14ac:dyDescent="0.25">
      <c r="E197" s="14"/>
      <c r="F197" s="14">
        <f t="shared" si="3"/>
        <v>0</v>
      </c>
      <c r="K197" s="14"/>
    </row>
    <row r="198" spans="5:11" ht="14.1" customHeight="1" x14ac:dyDescent="0.25">
      <c r="E198" s="14"/>
      <c r="F198" s="14">
        <f t="shared" si="3"/>
        <v>0</v>
      </c>
      <c r="K198" s="14"/>
    </row>
    <row r="199" spans="5:11" ht="14.1" customHeight="1" x14ac:dyDescent="0.25">
      <c r="E199" s="14"/>
      <c r="F199" s="14">
        <f t="shared" si="3"/>
        <v>0</v>
      </c>
      <c r="K199" s="14"/>
    </row>
    <row r="200" spans="5:11" ht="14.1" customHeight="1" x14ac:dyDescent="0.25">
      <c r="E200" s="14"/>
      <c r="F200" s="14">
        <f t="shared" si="3"/>
        <v>0</v>
      </c>
      <c r="K200" s="14"/>
    </row>
    <row r="201" spans="5:11" ht="14.1" customHeight="1" x14ac:dyDescent="0.25">
      <c r="E201" s="14"/>
      <c r="F201" s="14">
        <f t="shared" si="3"/>
        <v>0</v>
      </c>
      <c r="K201" s="14"/>
    </row>
    <row r="202" spans="5:11" ht="14.1" customHeight="1" x14ac:dyDescent="0.25">
      <c r="E202" s="14"/>
      <c r="F202" s="14">
        <f t="shared" si="3"/>
        <v>0</v>
      </c>
      <c r="K202" s="14"/>
    </row>
    <row r="203" spans="5:11" ht="14.1" customHeight="1" x14ac:dyDescent="0.25">
      <c r="E203" s="14"/>
      <c r="F203" s="14">
        <f t="shared" si="3"/>
        <v>0</v>
      </c>
      <c r="K203" s="14"/>
    </row>
    <row r="204" spans="5:11" ht="14.1" customHeight="1" x14ac:dyDescent="0.25">
      <c r="E204" s="14"/>
      <c r="F204" s="14">
        <f t="shared" si="3"/>
        <v>0</v>
      </c>
      <c r="K204" s="14"/>
    </row>
    <row r="205" spans="5:11" ht="14.1" customHeight="1" x14ac:dyDescent="0.25">
      <c r="E205" s="14"/>
      <c r="F205" s="14">
        <f t="shared" si="3"/>
        <v>0</v>
      </c>
      <c r="K205" s="14"/>
    </row>
    <row r="206" spans="5:11" ht="14.1" customHeight="1" x14ac:dyDescent="0.25">
      <c r="E206" s="14"/>
      <c r="F206" s="14">
        <f t="shared" si="3"/>
        <v>0</v>
      </c>
      <c r="K206" s="14"/>
    </row>
    <row r="207" spans="5:11" ht="14.1" customHeight="1" x14ac:dyDescent="0.25">
      <c r="E207" s="14"/>
      <c r="F207" s="14">
        <f t="shared" si="3"/>
        <v>0</v>
      </c>
      <c r="K207" s="14"/>
    </row>
    <row r="208" spans="5:11" ht="14.1" customHeight="1" x14ac:dyDescent="0.25">
      <c r="E208" s="14"/>
      <c r="F208" s="14">
        <f t="shared" si="3"/>
        <v>0</v>
      </c>
      <c r="K208" s="14"/>
    </row>
    <row r="209" spans="5:11" ht="14.1" customHeight="1" x14ac:dyDescent="0.25">
      <c r="E209" s="14"/>
      <c r="F209" s="14">
        <f t="shared" si="3"/>
        <v>0</v>
      </c>
      <c r="K209" s="14"/>
    </row>
    <row r="210" spans="5:11" ht="14.1" customHeight="1" x14ac:dyDescent="0.25">
      <c r="E210" s="14"/>
      <c r="F210" s="14">
        <f t="shared" si="3"/>
        <v>0</v>
      </c>
      <c r="K210" s="14"/>
    </row>
    <row r="211" spans="5:11" ht="14.1" customHeight="1" x14ac:dyDescent="0.25">
      <c r="E211" s="14"/>
      <c r="F211" s="14">
        <f t="shared" si="3"/>
        <v>0</v>
      </c>
      <c r="K211" s="14"/>
    </row>
    <row r="212" spans="5:11" ht="14.1" customHeight="1" x14ac:dyDescent="0.25">
      <c r="E212" s="14"/>
      <c r="F212" s="14">
        <f t="shared" si="3"/>
        <v>0</v>
      </c>
      <c r="K212" s="14"/>
    </row>
    <row r="213" spans="5:11" ht="14.1" customHeight="1" x14ac:dyDescent="0.25">
      <c r="E213" s="14"/>
      <c r="F213" s="14">
        <f t="shared" si="3"/>
        <v>0</v>
      </c>
      <c r="K213" s="14"/>
    </row>
    <row r="214" spans="5:11" ht="14.1" customHeight="1" x14ac:dyDescent="0.25">
      <c r="E214" s="14"/>
      <c r="F214" s="14">
        <f t="shared" si="3"/>
        <v>0</v>
      </c>
      <c r="K214" s="14"/>
    </row>
    <row r="215" spans="5:11" ht="14.1" customHeight="1" x14ac:dyDescent="0.25">
      <c r="E215" s="14"/>
      <c r="F215" s="14">
        <f t="shared" si="3"/>
        <v>0</v>
      </c>
      <c r="K215" s="14"/>
    </row>
    <row r="216" spans="5:11" ht="14.1" customHeight="1" x14ac:dyDescent="0.25">
      <c r="E216" s="14"/>
      <c r="F216" s="14">
        <f t="shared" si="3"/>
        <v>0</v>
      </c>
      <c r="K216" s="14"/>
    </row>
    <row r="217" spans="5:11" ht="14.1" customHeight="1" x14ac:dyDescent="0.25">
      <c r="E217" s="14"/>
      <c r="F217" s="14">
        <f t="shared" si="3"/>
        <v>0</v>
      </c>
      <c r="K217" s="14"/>
    </row>
    <row r="218" spans="5:11" ht="14.1" customHeight="1" x14ac:dyDescent="0.25">
      <c r="E218" s="14"/>
      <c r="F218" s="14"/>
      <c r="K218" s="14"/>
    </row>
    <row r="219" spans="5:11" ht="14.1" customHeight="1" x14ac:dyDescent="0.25">
      <c r="E219" s="14"/>
      <c r="F219" s="14"/>
      <c r="K219" s="14"/>
    </row>
    <row r="220" spans="5:11" ht="14.1" customHeight="1" x14ac:dyDescent="0.25">
      <c r="E220" s="14"/>
      <c r="F220" s="14"/>
      <c r="K220" s="14"/>
    </row>
    <row r="221" spans="5:11" ht="14.1" customHeight="1" x14ac:dyDescent="0.25">
      <c r="E221" s="14"/>
      <c r="F221" s="14"/>
      <c r="K221" s="14"/>
    </row>
    <row r="222" spans="5:11" ht="14.1" customHeight="1" x14ac:dyDescent="0.25">
      <c r="E222" s="14"/>
      <c r="F222" s="14"/>
      <c r="K222" s="14"/>
    </row>
    <row r="223" spans="5:11" ht="14.1" customHeight="1" x14ac:dyDescent="0.25">
      <c r="E223" s="14"/>
      <c r="F223" s="14"/>
      <c r="K223" s="14"/>
    </row>
    <row r="224" spans="5:11" ht="14.1" customHeight="1" x14ac:dyDescent="0.25">
      <c r="E224" s="14"/>
      <c r="F224" s="14"/>
      <c r="K224" s="14"/>
    </row>
    <row r="225" spans="5:11" ht="14.1" customHeight="1" x14ac:dyDescent="0.25">
      <c r="E225" s="14"/>
      <c r="F225" s="14"/>
      <c r="K225" s="14"/>
    </row>
    <row r="226" spans="5:11" ht="14.1" customHeight="1" x14ac:dyDescent="0.25">
      <c r="E226" s="14"/>
      <c r="F226" s="14"/>
      <c r="K226" s="14"/>
    </row>
    <row r="227" spans="5:11" ht="14.1" customHeight="1" x14ac:dyDescent="0.25">
      <c r="E227" s="14"/>
      <c r="F227" s="14"/>
      <c r="K227" s="14"/>
    </row>
    <row r="228" spans="5:11" ht="14.1" customHeight="1" x14ac:dyDescent="0.25">
      <c r="E228" s="14"/>
      <c r="F228" s="14"/>
      <c r="K228" s="14"/>
    </row>
    <row r="229" spans="5:11" ht="14.1" customHeight="1" x14ac:dyDescent="0.25">
      <c r="E229" s="14"/>
      <c r="F229" s="14"/>
      <c r="K229" s="14"/>
    </row>
    <row r="230" spans="5:11" ht="14.1" customHeight="1" x14ac:dyDescent="0.25">
      <c r="E230" s="14"/>
      <c r="F230" s="14"/>
      <c r="K230" s="14"/>
    </row>
    <row r="231" spans="5:11" ht="14.1" customHeight="1" x14ac:dyDescent="0.25">
      <c r="E231" s="14"/>
      <c r="F231" s="14"/>
      <c r="K231" s="14"/>
    </row>
    <row r="232" spans="5:11" ht="14.1" customHeight="1" x14ac:dyDescent="0.25">
      <c r="E232" s="14"/>
      <c r="F232" s="14"/>
      <c r="K232" s="14"/>
    </row>
    <row r="233" spans="5:11" ht="14.1" customHeight="1" x14ac:dyDescent="0.25">
      <c r="E233" s="14"/>
      <c r="F233" s="14"/>
      <c r="K233" s="14"/>
    </row>
    <row r="234" spans="5:11" ht="14.1" customHeight="1" x14ac:dyDescent="0.25">
      <c r="E234" s="14"/>
      <c r="F234" s="14"/>
      <c r="K234" s="14"/>
    </row>
    <row r="235" spans="5:11" ht="14.1" customHeight="1" x14ac:dyDescent="0.25">
      <c r="E235" s="14"/>
      <c r="F235" s="14"/>
      <c r="K235" s="14"/>
    </row>
    <row r="236" spans="5:11" ht="14.1" customHeight="1" x14ac:dyDescent="0.25">
      <c r="E236" s="14"/>
      <c r="F236" s="14"/>
      <c r="K236" s="14"/>
    </row>
    <row r="237" spans="5:11" ht="14.1" customHeight="1" x14ac:dyDescent="0.25">
      <c r="E237" s="14"/>
      <c r="F237" s="14"/>
      <c r="K237" s="14"/>
    </row>
    <row r="238" spans="5:11" ht="14.1" customHeight="1" x14ac:dyDescent="0.25">
      <c r="E238" s="14"/>
      <c r="F238" s="14"/>
      <c r="K238" s="14"/>
    </row>
    <row r="239" spans="5:11" ht="14.1" customHeight="1" x14ac:dyDescent="0.25">
      <c r="E239" s="14"/>
      <c r="F239" s="14"/>
      <c r="K239" s="14"/>
    </row>
    <row r="240" spans="5:11" ht="14.1" customHeight="1" x14ac:dyDescent="0.25">
      <c r="E240" s="14"/>
      <c r="F240" s="14"/>
      <c r="K240" s="14"/>
    </row>
    <row r="241" spans="5:11" ht="14.1" customHeight="1" x14ac:dyDescent="0.25">
      <c r="E241" s="14"/>
      <c r="F241" s="14"/>
      <c r="K241" s="14"/>
    </row>
    <row r="242" spans="5:11" ht="14.1" customHeight="1" x14ac:dyDescent="0.25">
      <c r="E242" s="14"/>
      <c r="F242" s="14"/>
      <c r="K242" s="14"/>
    </row>
    <row r="243" spans="5:11" ht="14.1" customHeight="1" x14ac:dyDescent="0.25">
      <c r="E243" s="14"/>
      <c r="F243" s="14"/>
      <c r="K243" s="14"/>
    </row>
    <row r="244" spans="5:11" ht="14.1" customHeight="1" x14ac:dyDescent="0.25">
      <c r="E244" s="14"/>
      <c r="F244" s="14"/>
      <c r="K244" s="14"/>
    </row>
    <row r="245" spans="5:11" ht="14.1" customHeight="1" x14ac:dyDescent="0.25">
      <c r="E245" s="14"/>
      <c r="F245" s="14"/>
      <c r="K245" s="14"/>
    </row>
    <row r="246" spans="5:11" ht="14.1" customHeight="1" x14ac:dyDescent="0.25">
      <c r="E246" s="14"/>
      <c r="F246" s="14"/>
      <c r="K246" s="14"/>
    </row>
    <row r="247" spans="5:11" ht="14.1" customHeight="1" x14ac:dyDescent="0.25">
      <c r="E247" s="14"/>
      <c r="F247" s="14"/>
      <c r="K247" s="14"/>
    </row>
    <row r="248" spans="5:11" ht="14.1" customHeight="1" x14ac:dyDescent="0.25">
      <c r="E248" s="14"/>
      <c r="F248" s="14"/>
      <c r="K248" s="14"/>
    </row>
    <row r="249" spans="5:11" ht="14.1" customHeight="1" x14ac:dyDescent="0.25">
      <c r="E249" s="14"/>
      <c r="F249" s="14"/>
      <c r="K249" s="14"/>
    </row>
    <row r="250" spans="5:11" ht="14.1" customHeight="1" x14ac:dyDescent="0.25">
      <c r="E250" s="14"/>
      <c r="F250" s="14"/>
      <c r="K250" s="14"/>
    </row>
    <row r="251" spans="5:11" ht="14.1" customHeight="1" x14ac:dyDescent="0.25">
      <c r="E251" s="14"/>
      <c r="F251" s="14"/>
      <c r="K251" s="14"/>
    </row>
    <row r="252" spans="5:11" ht="14.1" customHeight="1" x14ac:dyDescent="0.25">
      <c r="E252" s="14"/>
      <c r="F252" s="14"/>
      <c r="K252" s="14"/>
    </row>
    <row r="253" spans="5:11" ht="14.1" customHeight="1" x14ac:dyDescent="0.25">
      <c r="E253" s="14"/>
      <c r="F253" s="14"/>
      <c r="K253" s="14"/>
    </row>
    <row r="254" spans="5:11" ht="14.1" customHeight="1" x14ac:dyDescent="0.25">
      <c r="E254" s="14"/>
      <c r="F254" s="14"/>
      <c r="K254" s="14"/>
    </row>
    <row r="255" spans="5:11" ht="14.1" customHeight="1" x14ac:dyDescent="0.25">
      <c r="E255" s="14"/>
      <c r="F255" s="14"/>
      <c r="K255" s="14"/>
    </row>
    <row r="256" spans="5:11" ht="14.1" customHeight="1" x14ac:dyDescent="0.25">
      <c r="E256" s="14"/>
      <c r="F256" s="14"/>
      <c r="K256" s="14"/>
    </row>
    <row r="257" spans="5:11" ht="14.1" customHeight="1" x14ac:dyDescent="0.25">
      <c r="E257" s="14"/>
      <c r="F257" s="14"/>
      <c r="K257" s="14"/>
    </row>
    <row r="258" spans="5:11" ht="14.1" customHeight="1" x14ac:dyDescent="0.25">
      <c r="E258" s="14"/>
      <c r="F258" s="14"/>
      <c r="K258" s="14"/>
    </row>
    <row r="259" spans="5:11" ht="14.1" customHeight="1" x14ac:dyDescent="0.25">
      <c r="E259" s="14"/>
      <c r="F259" s="14"/>
      <c r="K259" s="14"/>
    </row>
    <row r="260" spans="5:11" ht="14.1" customHeight="1" x14ac:dyDescent="0.25">
      <c r="E260" s="14"/>
      <c r="F260" s="14"/>
      <c r="K260" s="14"/>
    </row>
    <row r="261" spans="5:11" ht="14.1" customHeight="1" x14ac:dyDescent="0.25">
      <c r="E261" s="14"/>
      <c r="F261" s="14"/>
      <c r="K261" s="14"/>
    </row>
    <row r="262" spans="5:11" ht="14.1" customHeight="1" x14ac:dyDescent="0.25">
      <c r="E262" s="14"/>
      <c r="F262" s="14"/>
      <c r="K262" s="14"/>
    </row>
    <row r="263" spans="5:11" ht="14.1" customHeight="1" x14ac:dyDescent="0.25">
      <c r="E263" s="14"/>
      <c r="F263" s="14"/>
      <c r="K263" s="14"/>
    </row>
    <row r="264" spans="5:11" ht="14.1" customHeight="1" x14ac:dyDescent="0.25">
      <c r="E264" s="14"/>
      <c r="F264" s="14"/>
      <c r="K264" s="14"/>
    </row>
    <row r="265" spans="5:11" ht="14.1" customHeight="1" x14ac:dyDescent="0.25">
      <c r="E265" s="14"/>
      <c r="F265" s="14"/>
      <c r="K265" s="14"/>
    </row>
    <row r="266" spans="5:11" ht="14.1" customHeight="1" x14ac:dyDescent="0.25">
      <c r="E266" s="14"/>
      <c r="F266" s="14"/>
      <c r="K266" s="14"/>
    </row>
    <row r="267" spans="5:11" ht="14.1" customHeight="1" x14ac:dyDescent="0.25">
      <c r="E267" s="14"/>
      <c r="F267" s="14"/>
      <c r="K267" s="14"/>
    </row>
    <row r="268" spans="5:11" ht="14.1" customHeight="1" x14ac:dyDescent="0.25">
      <c r="E268" s="14"/>
      <c r="F268" s="14"/>
      <c r="K268" s="14"/>
    </row>
    <row r="269" spans="5:11" ht="14.1" customHeight="1" x14ac:dyDescent="0.25">
      <c r="E269" s="14"/>
      <c r="F269" s="14"/>
      <c r="K269" s="14"/>
    </row>
    <row r="270" spans="5:11" ht="14.1" customHeight="1" x14ac:dyDescent="0.25">
      <c r="E270" s="14"/>
      <c r="F270" s="14"/>
      <c r="K270" s="14"/>
    </row>
    <row r="271" spans="5:11" ht="14.1" customHeight="1" x14ac:dyDescent="0.25">
      <c r="E271" s="14"/>
      <c r="F271" s="14"/>
      <c r="K271" s="14"/>
    </row>
    <row r="272" spans="5:11" ht="14.1" customHeight="1" x14ac:dyDescent="0.25">
      <c r="E272" s="14"/>
      <c r="F272" s="14"/>
      <c r="K272" s="14"/>
    </row>
    <row r="273" spans="5:11" ht="14.1" customHeight="1" x14ac:dyDescent="0.25">
      <c r="E273" s="14"/>
      <c r="F273" s="14"/>
      <c r="K273" s="14"/>
    </row>
    <row r="274" spans="5:11" ht="14.1" customHeight="1" x14ac:dyDescent="0.25">
      <c r="E274" s="14"/>
      <c r="F274" s="14"/>
      <c r="K274" s="14"/>
    </row>
    <row r="275" spans="5:11" ht="14.1" customHeight="1" x14ac:dyDescent="0.25">
      <c r="E275" s="14"/>
      <c r="F275" s="14"/>
      <c r="K275" s="14"/>
    </row>
    <row r="276" spans="5:11" ht="14.1" customHeight="1" x14ac:dyDescent="0.25">
      <c r="E276" s="14"/>
      <c r="F276" s="14"/>
      <c r="K276" s="14"/>
    </row>
    <row r="277" spans="5:11" ht="14.1" customHeight="1" x14ac:dyDescent="0.25">
      <c r="E277" s="14"/>
      <c r="F277" s="14"/>
      <c r="K277" s="14"/>
    </row>
    <row r="278" spans="5:11" ht="14.1" customHeight="1" x14ac:dyDescent="0.25">
      <c r="E278" s="14"/>
      <c r="F278" s="14"/>
      <c r="K278" s="14"/>
    </row>
    <row r="279" spans="5:11" ht="14.1" customHeight="1" x14ac:dyDescent="0.25">
      <c r="E279" s="14"/>
      <c r="F279" s="14"/>
      <c r="K279" s="14"/>
    </row>
    <row r="280" spans="5:11" ht="14.1" customHeight="1" x14ac:dyDescent="0.25">
      <c r="E280" s="14"/>
      <c r="F280" s="14"/>
      <c r="K280" s="14"/>
    </row>
    <row r="281" spans="5:11" ht="14.1" customHeight="1" x14ac:dyDescent="0.25">
      <c r="E281" s="14"/>
      <c r="F281" s="14"/>
      <c r="K281" s="14"/>
    </row>
    <row r="282" spans="5:11" ht="14.1" customHeight="1" x14ac:dyDescent="0.25">
      <c r="E282" s="14"/>
      <c r="F282" s="14"/>
      <c r="K282" s="14"/>
    </row>
    <row r="283" spans="5:11" ht="14.1" customHeight="1" x14ac:dyDescent="0.25">
      <c r="E283" s="14"/>
      <c r="F283" s="14"/>
      <c r="K283" s="14"/>
    </row>
    <row r="284" spans="5:11" ht="14.1" customHeight="1" x14ac:dyDescent="0.25">
      <c r="E284" s="14"/>
      <c r="F284" s="14"/>
      <c r="K284" s="14"/>
    </row>
    <row r="285" spans="5:11" ht="14.1" customHeight="1" x14ac:dyDescent="0.25">
      <c r="E285" s="14"/>
      <c r="F285" s="14"/>
      <c r="K285" s="14"/>
    </row>
    <row r="286" spans="5:11" ht="14.1" customHeight="1" x14ac:dyDescent="0.25">
      <c r="E286" s="14"/>
      <c r="F286" s="14"/>
      <c r="K286" s="14"/>
    </row>
    <row r="287" spans="5:11" ht="14.1" customHeight="1" x14ac:dyDescent="0.25">
      <c r="E287" s="14"/>
      <c r="F287" s="14"/>
      <c r="K287" s="14"/>
    </row>
    <row r="288" spans="5:11" ht="14.1" customHeight="1" x14ac:dyDescent="0.25">
      <c r="E288" s="14"/>
      <c r="F288" s="14"/>
      <c r="K288" s="14"/>
    </row>
    <row r="289" spans="5:11" ht="14.1" customHeight="1" x14ac:dyDescent="0.25">
      <c r="E289" s="14"/>
      <c r="F289" s="14"/>
      <c r="K289" s="14"/>
    </row>
    <row r="290" spans="5:11" ht="14.1" customHeight="1" x14ac:dyDescent="0.25">
      <c r="E290" s="14"/>
      <c r="F290" s="14"/>
      <c r="K290" s="14"/>
    </row>
    <row r="291" spans="5:11" ht="14.1" customHeight="1" x14ac:dyDescent="0.25">
      <c r="E291" s="14"/>
      <c r="F291" s="14"/>
      <c r="K291" s="14"/>
    </row>
    <row r="292" spans="5:11" ht="14.1" customHeight="1" x14ac:dyDescent="0.25">
      <c r="E292" s="14"/>
      <c r="F292" s="14"/>
      <c r="K292" s="14"/>
    </row>
    <row r="293" spans="5:11" ht="14.1" customHeight="1" x14ac:dyDescent="0.25">
      <c r="E293" s="14"/>
      <c r="F293" s="14"/>
      <c r="K293" s="14"/>
    </row>
    <row r="294" spans="5:11" ht="14.1" customHeight="1" x14ac:dyDescent="0.25">
      <c r="E294" s="14"/>
      <c r="F294" s="14"/>
      <c r="K294" s="14"/>
    </row>
    <row r="295" spans="5:11" ht="14.1" customHeight="1" x14ac:dyDescent="0.25">
      <c r="E295" s="14"/>
      <c r="F295" s="14"/>
      <c r="K295" s="14"/>
    </row>
    <row r="296" spans="5:11" ht="14.1" customHeight="1" x14ac:dyDescent="0.25">
      <c r="E296" s="14"/>
      <c r="F296" s="14"/>
      <c r="K296" s="14"/>
    </row>
    <row r="297" spans="5:11" ht="14.1" customHeight="1" x14ac:dyDescent="0.25">
      <c r="E297" s="14"/>
      <c r="F297" s="14"/>
      <c r="K297" s="14"/>
    </row>
    <row r="298" spans="5:11" ht="14.1" customHeight="1" x14ac:dyDescent="0.25">
      <c r="E298" s="14"/>
      <c r="F298" s="14"/>
      <c r="K298" s="14"/>
    </row>
    <row r="299" spans="5:11" ht="14.1" customHeight="1" x14ac:dyDescent="0.25">
      <c r="E299" s="14"/>
      <c r="F299" s="14"/>
      <c r="K299" s="14"/>
    </row>
    <row r="300" spans="5:11" ht="14.1" customHeight="1" x14ac:dyDescent="0.25">
      <c r="E300" s="14"/>
      <c r="F300" s="14"/>
      <c r="K300" s="14"/>
    </row>
    <row r="301" spans="5:11" ht="14.1" customHeight="1" x14ac:dyDescent="0.25">
      <c r="E301" s="14"/>
      <c r="F301" s="14"/>
      <c r="K301" s="14"/>
    </row>
    <row r="302" spans="5:11" ht="14.1" customHeight="1" x14ac:dyDescent="0.25">
      <c r="E302" s="14"/>
      <c r="F302" s="14"/>
      <c r="K302" s="14"/>
    </row>
    <row r="303" spans="5:11" ht="14.1" customHeight="1" x14ac:dyDescent="0.25">
      <c r="E303" s="14"/>
      <c r="F303" s="14"/>
      <c r="K303" s="14"/>
    </row>
    <row r="304" spans="5:11" ht="14.1" customHeight="1" x14ac:dyDescent="0.25">
      <c r="E304" s="14"/>
      <c r="F304" s="14"/>
      <c r="K304" s="14"/>
    </row>
    <row r="305" spans="5:11" ht="14.1" customHeight="1" x14ac:dyDescent="0.25">
      <c r="E305" s="14"/>
      <c r="F305" s="14"/>
      <c r="K305" s="14"/>
    </row>
    <row r="306" spans="5:11" ht="14.1" customHeight="1" x14ac:dyDescent="0.25">
      <c r="E306" s="14"/>
      <c r="F306" s="14"/>
      <c r="K306" s="14"/>
    </row>
    <row r="307" spans="5:11" ht="14.1" customHeight="1" x14ac:dyDescent="0.25">
      <c r="E307" s="14"/>
      <c r="F307" s="14"/>
      <c r="K307" s="14"/>
    </row>
    <row r="308" spans="5:11" ht="14.1" customHeight="1" x14ac:dyDescent="0.25">
      <c r="E308" s="14"/>
      <c r="F308" s="14"/>
      <c r="K308" s="14"/>
    </row>
    <row r="309" spans="5:11" ht="14.1" customHeight="1" x14ac:dyDescent="0.25">
      <c r="E309" s="14"/>
      <c r="F309" s="14"/>
      <c r="K309" s="14"/>
    </row>
    <row r="310" spans="5:11" ht="14.1" customHeight="1" x14ac:dyDescent="0.25">
      <c r="E310" s="14"/>
      <c r="F310" s="14"/>
      <c r="K310" s="14"/>
    </row>
    <row r="311" spans="5:11" ht="14.1" customHeight="1" x14ac:dyDescent="0.25">
      <c r="E311" s="14"/>
      <c r="F311" s="14"/>
      <c r="K311" s="14"/>
    </row>
    <row r="312" spans="5:11" ht="14.1" customHeight="1" x14ac:dyDescent="0.25">
      <c r="E312" s="14"/>
      <c r="F312" s="14"/>
      <c r="K312" s="14"/>
    </row>
    <row r="313" spans="5:11" ht="14.1" customHeight="1" x14ac:dyDescent="0.25">
      <c r="E313" s="14"/>
      <c r="F313" s="14"/>
      <c r="K313" s="14"/>
    </row>
    <row r="314" spans="5:11" ht="14.1" customHeight="1" x14ac:dyDescent="0.25">
      <c r="E314" s="14"/>
      <c r="F314" s="14"/>
      <c r="K314" s="14"/>
    </row>
    <row r="315" spans="5:11" ht="14.1" customHeight="1" x14ac:dyDescent="0.25">
      <c r="E315" s="14"/>
      <c r="F315" s="14"/>
      <c r="K315" s="14"/>
    </row>
    <row r="316" spans="5:11" ht="14.1" customHeight="1" x14ac:dyDescent="0.25">
      <c r="E316" s="14"/>
      <c r="F316" s="14"/>
      <c r="K316" s="14"/>
    </row>
    <row r="317" spans="5:11" ht="14.1" customHeight="1" x14ac:dyDescent="0.25">
      <c r="E317" s="14"/>
      <c r="F317" s="14"/>
      <c r="K317" s="14"/>
    </row>
    <row r="318" spans="5:11" ht="14.1" customHeight="1" x14ac:dyDescent="0.25">
      <c r="E318" s="14"/>
      <c r="F318" s="14"/>
      <c r="K318" s="14"/>
    </row>
    <row r="319" spans="5:11" ht="14.1" customHeight="1" x14ac:dyDescent="0.25">
      <c r="E319" s="14"/>
      <c r="F319" s="14"/>
      <c r="K319" s="14"/>
    </row>
    <row r="320" spans="5:11" ht="14.1" customHeight="1" x14ac:dyDescent="0.25">
      <c r="E320" s="14"/>
      <c r="F320" s="14"/>
      <c r="K320" s="14"/>
    </row>
    <row r="321" spans="5:11" ht="14.1" customHeight="1" x14ac:dyDescent="0.25">
      <c r="E321" s="14"/>
      <c r="F321" s="14"/>
      <c r="K321" s="14"/>
    </row>
    <row r="322" spans="5:11" ht="14.1" customHeight="1" x14ac:dyDescent="0.25">
      <c r="E322" s="14"/>
      <c r="F322" s="14"/>
      <c r="K322" s="14"/>
    </row>
    <row r="323" spans="5:11" ht="14.1" customHeight="1" x14ac:dyDescent="0.25">
      <c r="E323" s="14"/>
      <c r="F323" s="14"/>
      <c r="K323" s="14"/>
    </row>
    <row r="324" spans="5:11" ht="14.1" customHeight="1" x14ac:dyDescent="0.25">
      <c r="E324" s="14"/>
      <c r="F324" s="14"/>
      <c r="K324" s="14"/>
    </row>
    <row r="325" spans="5:11" ht="14.1" customHeight="1" x14ac:dyDescent="0.25">
      <c r="E325" s="14"/>
      <c r="F325" s="14"/>
      <c r="K325" s="14"/>
    </row>
    <row r="326" spans="5:11" ht="14.1" customHeight="1" x14ac:dyDescent="0.25">
      <c r="E326" s="14"/>
      <c r="F326" s="14"/>
      <c r="K326" s="14"/>
    </row>
    <row r="327" spans="5:11" ht="14.1" customHeight="1" x14ac:dyDescent="0.25">
      <c r="E327" s="14"/>
      <c r="F327" s="14"/>
      <c r="K327" s="14"/>
    </row>
    <row r="328" spans="5:11" ht="14.1" customHeight="1" x14ac:dyDescent="0.25">
      <c r="E328" s="14"/>
      <c r="F328" s="14"/>
      <c r="K328" s="14"/>
    </row>
    <row r="329" spans="5:11" ht="14.1" customHeight="1" x14ac:dyDescent="0.25">
      <c r="E329" s="14"/>
      <c r="F329" s="14"/>
      <c r="K329" s="14"/>
    </row>
    <row r="330" spans="5:11" ht="14.1" customHeight="1" x14ac:dyDescent="0.25">
      <c r="E330" s="14"/>
      <c r="F330" s="14"/>
      <c r="K330" s="14"/>
    </row>
    <row r="331" spans="5:11" ht="14.1" customHeight="1" x14ac:dyDescent="0.25">
      <c r="E331" s="14"/>
      <c r="F331" s="14"/>
      <c r="K331" s="14"/>
    </row>
    <row r="332" spans="5:11" ht="14.1" customHeight="1" x14ac:dyDescent="0.25">
      <c r="E332" s="14"/>
      <c r="F332" s="14"/>
      <c r="K332" s="14"/>
    </row>
    <row r="333" spans="5:11" ht="14.1" customHeight="1" x14ac:dyDescent="0.25">
      <c r="E333" s="14"/>
      <c r="F333" s="14"/>
      <c r="K333" s="14"/>
    </row>
    <row r="334" spans="5:11" ht="14.1" customHeight="1" x14ac:dyDescent="0.25">
      <c r="E334" s="14"/>
      <c r="F334" s="14"/>
      <c r="K334" s="14"/>
    </row>
    <row r="335" spans="5:11" ht="14.1" customHeight="1" x14ac:dyDescent="0.25">
      <c r="E335" s="14"/>
      <c r="F335" s="14"/>
      <c r="K335" s="14"/>
    </row>
    <row r="336" spans="5:11" ht="14.1" customHeight="1" x14ac:dyDescent="0.25">
      <c r="E336" s="14"/>
      <c r="F336" s="14"/>
      <c r="K336" s="14"/>
    </row>
    <row r="337" spans="5:11" ht="14.1" customHeight="1" x14ac:dyDescent="0.25">
      <c r="E337" s="14"/>
      <c r="F337" s="14"/>
      <c r="K337" s="14"/>
    </row>
    <row r="338" spans="5:11" ht="14.1" customHeight="1" x14ac:dyDescent="0.25">
      <c r="E338" s="14"/>
      <c r="F338" s="14"/>
    </row>
    <row r="339" spans="5:11" ht="14.1" customHeight="1" x14ac:dyDescent="0.25">
      <c r="E339" s="14"/>
      <c r="F339" s="14"/>
    </row>
    <row r="340" spans="5:11" ht="14.1" customHeight="1" x14ac:dyDescent="0.25">
      <c r="E340" s="14"/>
      <c r="F340" s="14"/>
    </row>
    <row r="341" spans="5:11" ht="14.1" customHeight="1" x14ac:dyDescent="0.25">
      <c r="E341" s="14"/>
      <c r="F341" s="14"/>
    </row>
    <row r="342" spans="5:11" ht="14.1" customHeight="1" x14ac:dyDescent="0.25">
      <c r="E342" s="14"/>
      <c r="F342" s="14"/>
    </row>
    <row r="343" spans="5:11" ht="14.1" customHeight="1" x14ac:dyDescent="0.25">
      <c r="E343" s="14"/>
      <c r="F343" s="14"/>
    </row>
    <row r="344" spans="5:11" ht="14.1" customHeight="1" x14ac:dyDescent="0.25">
      <c r="E344" s="14"/>
      <c r="F344" s="14"/>
    </row>
    <row r="345" spans="5:11" ht="14.1" customHeight="1" x14ac:dyDescent="0.25">
      <c r="E345" s="14"/>
      <c r="F345" s="14"/>
    </row>
    <row r="346" spans="5:11" ht="14.1" customHeight="1" x14ac:dyDescent="0.25">
      <c r="E346" s="14"/>
      <c r="F346" s="14"/>
    </row>
    <row r="347" spans="5:11" ht="14.1" customHeight="1" x14ac:dyDescent="0.25">
      <c r="E347" s="14"/>
      <c r="F347" s="14"/>
    </row>
  </sheetData>
  <autoFilter ref="A1:N217">
    <sortState ref="A2:N217">
      <sortCondition ref="B1:B217"/>
    </sortState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D22" sqref="D22"/>
    </sheetView>
  </sheetViews>
  <sheetFormatPr defaultRowHeight="15" x14ac:dyDescent="0.25"/>
  <cols>
    <col min="1" max="1" width="10.85546875" customWidth="1"/>
    <col min="8" max="8" width="13.7109375" customWidth="1"/>
  </cols>
  <sheetData>
    <row r="1" spans="1:10" x14ac:dyDescent="0.25">
      <c r="A1" s="2" t="s">
        <v>33</v>
      </c>
      <c r="B1" s="2" t="s">
        <v>32</v>
      </c>
      <c r="C1" s="19">
        <v>5</v>
      </c>
      <c r="D1" s="3">
        <v>1645</v>
      </c>
      <c r="E1" s="3">
        <v>6000</v>
      </c>
      <c r="F1" s="22">
        <v>9.61</v>
      </c>
      <c r="G1" s="21">
        <v>0</v>
      </c>
      <c r="H1" s="12">
        <v>39900</v>
      </c>
      <c r="I1" s="5" t="s">
        <v>7</v>
      </c>
      <c r="J1" s="2" t="s">
        <v>28</v>
      </c>
    </row>
    <row r="2" spans="1:10" x14ac:dyDescent="0.25">
      <c r="A2" s="2" t="s">
        <v>33</v>
      </c>
      <c r="B2" s="2" t="s">
        <v>32</v>
      </c>
      <c r="C2" s="19">
        <v>5</v>
      </c>
      <c r="D2" s="3">
        <v>1645</v>
      </c>
      <c r="E2" s="3">
        <v>6000</v>
      </c>
      <c r="F2" s="22">
        <v>5.38</v>
      </c>
      <c r="G2" s="21">
        <v>0</v>
      </c>
      <c r="H2" s="12">
        <v>39900</v>
      </c>
      <c r="I2" s="5" t="s">
        <v>7</v>
      </c>
      <c r="J2" s="2" t="s">
        <v>28</v>
      </c>
    </row>
    <row r="3" spans="1:10" x14ac:dyDescent="0.25">
      <c r="A3" s="2" t="s">
        <v>35</v>
      </c>
      <c r="B3" s="2" t="s">
        <v>29</v>
      </c>
      <c r="C3" s="23">
        <v>9</v>
      </c>
      <c r="D3" s="23">
        <v>2220</v>
      </c>
      <c r="E3" s="23">
        <v>11010</v>
      </c>
      <c r="F3" s="22">
        <v>1.7270000000000001</v>
      </c>
      <c r="G3" s="21">
        <v>0</v>
      </c>
      <c r="H3" s="12">
        <v>39900</v>
      </c>
      <c r="I3" s="5" t="s">
        <v>7</v>
      </c>
      <c r="J3" s="6" t="s">
        <v>31</v>
      </c>
    </row>
    <row r="4" spans="1:10" x14ac:dyDescent="0.25">
      <c r="A4" s="2" t="s">
        <v>35</v>
      </c>
      <c r="B4" s="2" t="s">
        <v>25</v>
      </c>
      <c r="C4" s="23">
        <v>9</v>
      </c>
      <c r="D4" s="23">
        <v>2220</v>
      </c>
      <c r="E4" s="23">
        <v>12200</v>
      </c>
      <c r="F4" s="22">
        <v>1.913</v>
      </c>
      <c r="G4" s="21">
        <v>0</v>
      </c>
      <c r="H4" s="12">
        <v>39900</v>
      </c>
      <c r="I4" s="5" t="s">
        <v>7</v>
      </c>
      <c r="J4" s="6" t="s">
        <v>31</v>
      </c>
    </row>
    <row r="5" spans="1:10" x14ac:dyDescent="0.25">
      <c r="A5" s="2" t="s">
        <v>33</v>
      </c>
      <c r="B5" s="2" t="s">
        <v>25</v>
      </c>
      <c r="C5" s="23">
        <v>9</v>
      </c>
      <c r="D5" s="23">
        <v>2220</v>
      </c>
      <c r="E5" s="23">
        <v>12200</v>
      </c>
      <c r="F5" s="22">
        <v>1.913</v>
      </c>
      <c r="G5" s="21">
        <v>0</v>
      </c>
      <c r="H5" s="12">
        <v>39900</v>
      </c>
      <c r="I5" s="5" t="s">
        <v>7</v>
      </c>
      <c r="J5" s="6" t="s">
        <v>31</v>
      </c>
    </row>
    <row r="6" spans="1:10" x14ac:dyDescent="0.25">
      <c r="A6" s="2" t="s">
        <v>34</v>
      </c>
      <c r="B6" s="2" t="s">
        <v>16</v>
      </c>
      <c r="C6" s="23">
        <v>9</v>
      </c>
      <c r="D6" s="23">
        <v>2220</v>
      </c>
      <c r="E6" s="23">
        <v>11910</v>
      </c>
      <c r="F6" s="22">
        <v>1.8680000000000001</v>
      </c>
      <c r="G6" s="21">
        <v>0</v>
      </c>
      <c r="H6" s="12">
        <v>39900</v>
      </c>
      <c r="I6" s="5" t="s">
        <v>7</v>
      </c>
      <c r="J6" s="6" t="s">
        <v>31</v>
      </c>
    </row>
    <row r="7" spans="1:10" x14ac:dyDescent="0.25">
      <c r="A7" s="2" t="s">
        <v>34</v>
      </c>
      <c r="B7" s="2" t="s">
        <v>16</v>
      </c>
      <c r="C7" s="23">
        <v>9</v>
      </c>
      <c r="D7" s="23">
        <v>2220</v>
      </c>
      <c r="E7" s="23">
        <v>12100</v>
      </c>
      <c r="F7" s="22">
        <v>1.8979999999999999</v>
      </c>
      <c r="G7" s="21">
        <v>0</v>
      </c>
      <c r="H7" s="12">
        <v>39900</v>
      </c>
      <c r="I7" s="5" t="s">
        <v>7</v>
      </c>
      <c r="J7" s="6" t="s">
        <v>31</v>
      </c>
    </row>
    <row r="8" spans="1:10" x14ac:dyDescent="0.25">
      <c r="A8" s="2" t="s">
        <v>34</v>
      </c>
      <c r="B8" s="2" t="s">
        <v>16</v>
      </c>
      <c r="C8" s="23">
        <v>9</v>
      </c>
      <c r="D8" s="23">
        <v>2220</v>
      </c>
      <c r="E8" s="23">
        <v>12100</v>
      </c>
      <c r="F8" s="22">
        <v>1.8979999999999999</v>
      </c>
      <c r="G8" s="21">
        <v>0</v>
      </c>
      <c r="H8" s="12">
        <v>39900</v>
      </c>
      <c r="I8" s="5" t="s">
        <v>7</v>
      </c>
      <c r="J8" s="6" t="s">
        <v>31</v>
      </c>
    </row>
    <row r="9" spans="1:10" x14ac:dyDescent="0.25">
      <c r="A9" s="2" t="s">
        <v>34</v>
      </c>
      <c r="B9" s="2" t="s">
        <v>16</v>
      </c>
      <c r="C9" s="23">
        <v>9</v>
      </c>
      <c r="D9" s="23">
        <v>2220</v>
      </c>
      <c r="E9" s="23">
        <v>12100</v>
      </c>
      <c r="F9" s="22">
        <v>1.8979999999999999</v>
      </c>
      <c r="G9" s="21">
        <v>0</v>
      </c>
      <c r="H9" s="12">
        <v>39900</v>
      </c>
      <c r="I9" s="5" t="s">
        <v>7</v>
      </c>
      <c r="J9" s="6" t="s">
        <v>31</v>
      </c>
    </row>
    <row r="10" spans="1:10" x14ac:dyDescent="0.25">
      <c r="A10" s="2" t="s">
        <v>34</v>
      </c>
      <c r="B10" s="2" t="s">
        <v>16</v>
      </c>
      <c r="C10" s="23">
        <v>9</v>
      </c>
      <c r="D10" s="23">
        <v>2220</v>
      </c>
      <c r="E10" s="23">
        <v>12100</v>
      </c>
      <c r="F10" s="22">
        <v>1.8979999999999999</v>
      </c>
      <c r="G10" s="21">
        <v>0</v>
      </c>
      <c r="H10" s="12">
        <v>39900</v>
      </c>
      <c r="I10" s="5" t="s">
        <v>7</v>
      </c>
      <c r="J10" s="6" t="s">
        <v>31</v>
      </c>
    </row>
    <row r="11" spans="1:10" x14ac:dyDescent="0.25">
      <c r="A11" s="2" t="s">
        <v>34</v>
      </c>
      <c r="B11" s="2" t="s">
        <v>16</v>
      </c>
      <c r="C11" s="23">
        <v>9</v>
      </c>
      <c r="D11" s="23">
        <v>2220</v>
      </c>
      <c r="E11" s="23">
        <v>12100</v>
      </c>
      <c r="F11" s="22">
        <v>1.8979999999999999</v>
      </c>
      <c r="G11" s="21">
        <v>0</v>
      </c>
      <c r="H11" s="12">
        <v>39900</v>
      </c>
      <c r="I11" s="5" t="s">
        <v>7</v>
      </c>
      <c r="J11" s="6" t="s">
        <v>31</v>
      </c>
    </row>
    <row r="12" spans="1:10" x14ac:dyDescent="0.25">
      <c r="A12" s="2" t="s">
        <v>36</v>
      </c>
      <c r="B12" s="2" t="s">
        <v>6</v>
      </c>
      <c r="C12" s="23">
        <v>9</v>
      </c>
      <c r="D12" s="23">
        <v>2220</v>
      </c>
      <c r="E12" s="23">
        <v>12200</v>
      </c>
      <c r="F12" s="22">
        <v>1.913</v>
      </c>
      <c r="G12" s="21">
        <v>0</v>
      </c>
      <c r="H12" s="12">
        <v>39900</v>
      </c>
      <c r="I12" s="5" t="s">
        <v>7</v>
      </c>
      <c r="J12" s="6" t="s">
        <v>31</v>
      </c>
    </row>
    <row r="13" spans="1:10" x14ac:dyDescent="0.25">
      <c r="A13" s="2" t="s">
        <v>36</v>
      </c>
      <c r="B13" s="2" t="s">
        <v>6</v>
      </c>
      <c r="C13" s="23">
        <v>9</v>
      </c>
      <c r="D13" s="23">
        <v>2220</v>
      </c>
      <c r="E13" s="23">
        <v>12200</v>
      </c>
      <c r="F13" s="22">
        <v>1.913</v>
      </c>
      <c r="G13" s="21">
        <v>0</v>
      </c>
      <c r="H13" s="12">
        <v>39900</v>
      </c>
      <c r="I13" s="5" t="s">
        <v>7</v>
      </c>
      <c r="J13" s="6" t="s">
        <v>31</v>
      </c>
    </row>
    <row r="14" spans="1:10" x14ac:dyDescent="0.25">
      <c r="A14" s="2" t="s">
        <v>36</v>
      </c>
      <c r="B14" s="2" t="s">
        <v>6</v>
      </c>
      <c r="C14" s="23">
        <v>18</v>
      </c>
      <c r="D14" s="23">
        <v>1560</v>
      </c>
      <c r="E14" s="23">
        <v>11410</v>
      </c>
      <c r="F14" s="22">
        <v>5.03</v>
      </c>
      <c r="G14" s="21">
        <v>0</v>
      </c>
      <c r="H14" s="12">
        <v>38300</v>
      </c>
      <c r="I14" s="5" t="s">
        <v>7</v>
      </c>
      <c r="J14" s="6" t="s">
        <v>31</v>
      </c>
    </row>
    <row r="15" spans="1:10" x14ac:dyDescent="0.25">
      <c r="A15" s="2" t="s">
        <v>36</v>
      </c>
      <c r="B15" s="2" t="s">
        <v>6</v>
      </c>
      <c r="C15" s="23">
        <v>18</v>
      </c>
      <c r="D15" s="23">
        <v>1560</v>
      </c>
      <c r="E15" s="23">
        <v>12200</v>
      </c>
      <c r="F15" s="22">
        <v>5.3780000000000001</v>
      </c>
      <c r="G15" s="21">
        <v>0</v>
      </c>
      <c r="H15" s="12">
        <v>38300</v>
      </c>
      <c r="I15" s="5" t="s">
        <v>7</v>
      </c>
      <c r="J15" s="6" t="s">
        <v>31</v>
      </c>
    </row>
    <row r="16" spans="1:10" x14ac:dyDescent="0.25">
      <c r="A16" s="2" t="s">
        <v>36</v>
      </c>
      <c r="B16" s="2" t="s">
        <v>30</v>
      </c>
      <c r="C16" s="23">
        <v>21.7</v>
      </c>
      <c r="D16" s="23">
        <v>2160</v>
      </c>
      <c r="E16" s="23">
        <v>11910</v>
      </c>
      <c r="F16" s="22">
        <v>8.7639999999999993</v>
      </c>
      <c r="G16" s="21">
        <v>8.7639999999999993</v>
      </c>
      <c r="H16" s="12">
        <v>38300</v>
      </c>
      <c r="I16" s="5" t="s">
        <v>7</v>
      </c>
      <c r="J16" s="6" t="s">
        <v>31</v>
      </c>
    </row>
    <row r="17" spans="1:10" x14ac:dyDescent="0.25">
      <c r="A17" s="2" t="s">
        <v>36</v>
      </c>
      <c r="B17" s="2" t="s">
        <v>30</v>
      </c>
      <c r="C17" s="23">
        <v>21.7</v>
      </c>
      <c r="D17" s="23">
        <v>2160</v>
      </c>
      <c r="E17" s="23">
        <v>11910</v>
      </c>
      <c r="F17" s="22">
        <v>8.7639999999999993</v>
      </c>
      <c r="G17" s="21">
        <v>8.7639999999999993</v>
      </c>
      <c r="H17" s="12">
        <v>38300</v>
      </c>
      <c r="I17" s="5" t="s">
        <v>7</v>
      </c>
      <c r="J17" s="6" t="s">
        <v>31</v>
      </c>
    </row>
    <row r="18" spans="1:10" x14ac:dyDescent="0.25">
      <c r="A18" s="2" t="s">
        <v>36</v>
      </c>
      <c r="B18" s="2" t="s">
        <v>6</v>
      </c>
      <c r="C18" s="23">
        <v>21.7</v>
      </c>
      <c r="D18" s="23">
        <v>2160</v>
      </c>
      <c r="E18" s="23">
        <v>11410</v>
      </c>
      <c r="F18" s="22">
        <v>8.3960000000000008</v>
      </c>
      <c r="G18" s="21">
        <v>8.3960000000000008</v>
      </c>
      <c r="H18" s="12">
        <v>38300</v>
      </c>
      <c r="I18" s="5" t="s">
        <v>7</v>
      </c>
      <c r="J18" s="6" t="s">
        <v>31</v>
      </c>
    </row>
    <row r="19" spans="1:10" x14ac:dyDescent="0.25">
      <c r="A19" s="2" t="s">
        <v>36</v>
      </c>
      <c r="B19" s="2" t="s">
        <v>6</v>
      </c>
      <c r="C19" s="23">
        <v>21.7</v>
      </c>
      <c r="D19" s="23">
        <v>2160</v>
      </c>
      <c r="E19" s="23">
        <v>11710</v>
      </c>
      <c r="F19" s="22">
        <v>8.6180000000000003</v>
      </c>
      <c r="G19" s="21">
        <v>8.6180000000000003</v>
      </c>
      <c r="H19" s="12">
        <v>38300</v>
      </c>
      <c r="I19" s="5" t="s">
        <v>7</v>
      </c>
      <c r="J19" s="6" t="s">
        <v>31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ЧЕРЕП-Ц</vt:lpstr>
      <vt:lpstr>ВЫКСА</vt:lpstr>
      <vt:lpstr>Трубы новое</vt:lpstr>
      <vt:lpstr>10 и 15 ХСНД</vt:lpstr>
      <vt:lpstr>ОБЩАЯ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2018-09-25T07:21:00Z</dcterms:modified>
</cp:coreProperties>
</file>